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SSIA\Documents\Bottega\O Press\cataloghi\catalogo AI 25 26\"/>
    </mc:Choice>
  </mc:AlternateContent>
  <xr:revisionPtr revIDLastSave="0" documentId="13_ncr:1_{34FF207C-3256-4C8D-99D3-E6F530BD14D3}" xr6:coauthVersionLast="36" xr6:coauthVersionMax="36" xr10:uidLastSave="{00000000-0000-0000-0000-000000000000}"/>
  <bookViews>
    <workbookView xWindow="0" yWindow="0" windowWidth="23040" windowHeight="7848" xr2:uid="{00000000-000D-0000-FFFF-FFFF00000000}"/>
  </bookViews>
  <sheets>
    <sheet name="Modulo_D'Ordine_AI25" sheetId="1" r:id="rId1"/>
    <sheet name="Ordine_|_DDT" sheetId="2" r:id="rId2"/>
    <sheet name="DATI" sheetId="3" r:id="rId3"/>
    <sheet name="PVP_MARGINE" sheetId="4" state="hidden" r:id="rId4"/>
    <sheet name="Dati_per_Fattura" sheetId="5" state="hidden" r:id="rId5"/>
  </sheets>
  <definedNames>
    <definedName name="_xlnm._FilterDatabase" localSheetId="2" hidden="1">DATI!$B$10:$E$196</definedName>
    <definedName name="_xlnm._FilterDatabase" localSheetId="1" hidden="1">'Ordine_|_DDT'!$A$13:$P$161</definedName>
  </definedNames>
  <calcPr calcId="191029"/>
</workbook>
</file>

<file path=xl/calcChain.xml><?xml version="1.0" encoding="utf-8"?>
<calcChain xmlns="http://schemas.openxmlformats.org/spreadsheetml/2006/main">
  <c r="B31" i="2" l="1"/>
  <c r="C31" i="2"/>
  <c r="D31" i="2"/>
  <c r="E31" i="2"/>
  <c r="F31" i="2"/>
  <c r="G31" i="2"/>
  <c r="H31" i="2"/>
  <c r="I31" i="2"/>
  <c r="J31" i="2"/>
  <c r="K31" i="2"/>
  <c r="L31" i="2"/>
  <c r="M31" i="2"/>
  <c r="N31" i="2"/>
  <c r="B32" i="2"/>
  <c r="C32" i="2"/>
  <c r="D32" i="2"/>
  <c r="E32" i="2"/>
  <c r="F32" i="2"/>
  <c r="G32" i="2"/>
  <c r="H32" i="2"/>
  <c r="I32" i="2"/>
  <c r="J32" i="2"/>
  <c r="K32" i="2"/>
  <c r="L32" i="2"/>
  <c r="M32" i="2"/>
  <c r="N32" i="2"/>
  <c r="B33" i="2"/>
  <c r="C33" i="2"/>
  <c r="D33" i="2"/>
  <c r="E33" i="2"/>
  <c r="F33" i="2"/>
  <c r="G33" i="2"/>
  <c r="H33" i="2"/>
  <c r="I33" i="2"/>
  <c r="J33" i="2"/>
  <c r="K33" i="2"/>
  <c r="L33" i="2"/>
  <c r="M33" i="2"/>
  <c r="N33" i="2"/>
  <c r="B34" i="2"/>
  <c r="C34" i="2"/>
  <c r="D34" i="2"/>
  <c r="E34" i="2"/>
  <c r="F34" i="2"/>
  <c r="G34" i="2"/>
  <c r="H34" i="2"/>
  <c r="I34" i="2"/>
  <c r="J34" i="2"/>
  <c r="K34" i="2"/>
  <c r="L34" i="2"/>
  <c r="M34" i="2"/>
  <c r="N34" i="2"/>
  <c r="B35" i="2"/>
  <c r="C35" i="2"/>
  <c r="D35" i="2"/>
  <c r="E35" i="2"/>
  <c r="F35" i="2"/>
  <c r="G35" i="2"/>
  <c r="H35" i="2"/>
  <c r="I35" i="2"/>
  <c r="J35" i="2"/>
  <c r="K35" i="2"/>
  <c r="L35" i="2"/>
  <c r="M35" i="2"/>
  <c r="N35" i="2"/>
  <c r="B36" i="2"/>
  <c r="C36" i="2"/>
  <c r="D36" i="2"/>
  <c r="E36" i="2"/>
  <c r="F36" i="2"/>
  <c r="G36" i="2"/>
  <c r="H36" i="2"/>
  <c r="I36" i="2"/>
  <c r="J36" i="2"/>
  <c r="K36" i="2"/>
  <c r="L36" i="2"/>
  <c r="M36" i="2"/>
  <c r="N36" i="2"/>
  <c r="B37" i="2"/>
  <c r="C37" i="2"/>
  <c r="D37" i="2"/>
  <c r="E37" i="2"/>
  <c r="F37" i="2"/>
  <c r="G37" i="2"/>
  <c r="H37" i="2"/>
  <c r="I37" i="2"/>
  <c r="J37" i="2"/>
  <c r="K37" i="2"/>
  <c r="L37" i="2"/>
  <c r="M37" i="2"/>
  <c r="N37" i="2"/>
  <c r="B38" i="2"/>
  <c r="C38" i="2"/>
  <c r="D38" i="2"/>
  <c r="E38" i="2"/>
  <c r="F38" i="2"/>
  <c r="G38" i="2"/>
  <c r="H38" i="2"/>
  <c r="I38" i="2"/>
  <c r="J38" i="2"/>
  <c r="K38" i="2"/>
  <c r="L38" i="2"/>
  <c r="M38" i="2"/>
  <c r="N38" i="2"/>
  <c r="B39" i="2"/>
  <c r="C39" i="2"/>
  <c r="D39" i="2"/>
  <c r="E39" i="2"/>
  <c r="F39" i="2"/>
  <c r="G39" i="2"/>
  <c r="H39" i="2"/>
  <c r="I39" i="2"/>
  <c r="J39" i="2"/>
  <c r="K39" i="2"/>
  <c r="L39" i="2"/>
  <c r="M39" i="2"/>
  <c r="N39" i="2"/>
  <c r="B40" i="2"/>
  <c r="C40" i="2"/>
  <c r="D40" i="2"/>
  <c r="E40" i="2"/>
  <c r="F40" i="2"/>
  <c r="G40" i="2"/>
  <c r="H40" i="2"/>
  <c r="I40" i="2"/>
  <c r="J40" i="2"/>
  <c r="K40" i="2"/>
  <c r="L40" i="2"/>
  <c r="M40" i="2"/>
  <c r="N40" i="2"/>
  <c r="B41" i="2"/>
  <c r="C41" i="2"/>
  <c r="D41" i="2"/>
  <c r="E41" i="2"/>
  <c r="F41" i="2"/>
  <c r="G41" i="2"/>
  <c r="H41" i="2"/>
  <c r="I41" i="2"/>
  <c r="J41" i="2"/>
  <c r="K41" i="2"/>
  <c r="L41" i="2"/>
  <c r="M41" i="2"/>
  <c r="N41" i="2"/>
  <c r="B42" i="2"/>
  <c r="C42" i="2"/>
  <c r="D42" i="2"/>
  <c r="E42" i="2"/>
  <c r="F42" i="2"/>
  <c r="G42" i="2"/>
  <c r="H42" i="2"/>
  <c r="I42" i="2"/>
  <c r="J42" i="2"/>
  <c r="K42" i="2"/>
  <c r="L42" i="2"/>
  <c r="M42" i="2"/>
  <c r="N42" i="2"/>
  <c r="B43" i="2"/>
  <c r="C43" i="2"/>
  <c r="D43" i="2"/>
  <c r="E43" i="2"/>
  <c r="F43" i="2"/>
  <c r="G43" i="2"/>
  <c r="H43" i="2"/>
  <c r="I43" i="2"/>
  <c r="J43" i="2"/>
  <c r="K43" i="2"/>
  <c r="L43" i="2"/>
  <c r="M43" i="2"/>
  <c r="N43" i="2"/>
  <c r="B44" i="2"/>
  <c r="C44" i="2"/>
  <c r="D44" i="2"/>
  <c r="E44" i="2"/>
  <c r="F44" i="2"/>
  <c r="G44" i="2"/>
  <c r="H44" i="2"/>
  <c r="I44" i="2"/>
  <c r="J44" i="2"/>
  <c r="K44" i="2"/>
  <c r="L44" i="2"/>
  <c r="M44" i="2"/>
  <c r="N44" i="2"/>
  <c r="B45" i="2"/>
  <c r="C45" i="2"/>
  <c r="D45" i="2"/>
  <c r="E45" i="2"/>
  <c r="F45" i="2"/>
  <c r="G45" i="2"/>
  <c r="H45" i="2"/>
  <c r="I45" i="2"/>
  <c r="J45" i="2"/>
  <c r="K45" i="2"/>
  <c r="L45" i="2"/>
  <c r="M45" i="2"/>
  <c r="N45" i="2"/>
  <c r="B46" i="2"/>
  <c r="C46" i="2"/>
  <c r="D46" i="2"/>
  <c r="E46" i="2"/>
  <c r="F46" i="2"/>
  <c r="G46" i="2"/>
  <c r="H46" i="2"/>
  <c r="I46" i="2"/>
  <c r="J46" i="2"/>
  <c r="K46" i="2"/>
  <c r="L46" i="2"/>
  <c r="M46" i="2"/>
  <c r="N46" i="2"/>
  <c r="B47" i="2"/>
  <c r="C47" i="2"/>
  <c r="D47" i="2"/>
  <c r="E47" i="2"/>
  <c r="F47" i="2"/>
  <c r="G47" i="2"/>
  <c r="H47" i="2"/>
  <c r="I47" i="2"/>
  <c r="J47" i="2"/>
  <c r="K47" i="2"/>
  <c r="L47" i="2"/>
  <c r="M47" i="2"/>
  <c r="N47" i="2"/>
  <c r="B48" i="2"/>
  <c r="C48" i="2"/>
  <c r="D48" i="2"/>
  <c r="E48" i="2"/>
  <c r="F48" i="2"/>
  <c r="G48" i="2"/>
  <c r="H48" i="2"/>
  <c r="I48" i="2"/>
  <c r="J48" i="2"/>
  <c r="K48" i="2"/>
  <c r="L48" i="2"/>
  <c r="M48" i="2"/>
  <c r="N48" i="2"/>
  <c r="B49" i="2"/>
  <c r="C49" i="2"/>
  <c r="D49" i="2"/>
  <c r="E49" i="2"/>
  <c r="F49" i="2"/>
  <c r="G49" i="2"/>
  <c r="H49" i="2"/>
  <c r="I49" i="2"/>
  <c r="J49" i="2"/>
  <c r="K49" i="2"/>
  <c r="L49" i="2"/>
  <c r="M49" i="2"/>
  <c r="N49" i="2"/>
  <c r="B50" i="2"/>
  <c r="C50" i="2"/>
  <c r="D50" i="2"/>
  <c r="E50" i="2"/>
  <c r="F50" i="2"/>
  <c r="G50" i="2"/>
  <c r="H50" i="2"/>
  <c r="I50" i="2"/>
  <c r="J50" i="2"/>
  <c r="K50" i="2"/>
  <c r="L50" i="2"/>
  <c r="M50" i="2"/>
  <c r="N50" i="2"/>
  <c r="B51" i="2"/>
  <c r="C51" i="2"/>
  <c r="D51" i="2"/>
  <c r="E51" i="2"/>
  <c r="F51" i="2"/>
  <c r="G51" i="2"/>
  <c r="H51" i="2"/>
  <c r="I51" i="2"/>
  <c r="J51" i="2"/>
  <c r="K51" i="2"/>
  <c r="L51" i="2"/>
  <c r="M51" i="2"/>
  <c r="N51" i="2"/>
  <c r="B52" i="2"/>
  <c r="C52" i="2"/>
  <c r="D52" i="2"/>
  <c r="E52" i="2"/>
  <c r="F52" i="2"/>
  <c r="G52" i="2"/>
  <c r="H52" i="2"/>
  <c r="I52" i="2"/>
  <c r="J52" i="2"/>
  <c r="K52" i="2"/>
  <c r="L52" i="2"/>
  <c r="M52" i="2"/>
  <c r="N52" i="2"/>
  <c r="B53" i="2"/>
  <c r="C53" i="2"/>
  <c r="D53" i="2"/>
  <c r="E53" i="2"/>
  <c r="F53" i="2"/>
  <c r="G53" i="2"/>
  <c r="H53" i="2"/>
  <c r="I53" i="2"/>
  <c r="J53" i="2"/>
  <c r="K53" i="2"/>
  <c r="L53" i="2"/>
  <c r="M53" i="2"/>
  <c r="N53" i="2"/>
  <c r="B54" i="2"/>
  <c r="C54" i="2"/>
  <c r="D54" i="2"/>
  <c r="E54" i="2"/>
  <c r="F54" i="2"/>
  <c r="G54" i="2"/>
  <c r="H54" i="2"/>
  <c r="I54" i="2"/>
  <c r="J54" i="2"/>
  <c r="K54" i="2"/>
  <c r="L54" i="2"/>
  <c r="M54" i="2"/>
  <c r="N54" i="2"/>
  <c r="B55" i="2"/>
  <c r="C55" i="2"/>
  <c r="D55" i="2"/>
  <c r="E55" i="2"/>
  <c r="F55" i="2"/>
  <c r="G55" i="2"/>
  <c r="H55" i="2"/>
  <c r="I55" i="2"/>
  <c r="J55" i="2"/>
  <c r="K55" i="2"/>
  <c r="L55" i="2"/>
  <c r="M55" i="2"/>
  <c r="N55" i="2"/>
  <c r="B56" i="2"/>
  <c r="C56" i="2"/>
  <c r="D56" i="2"/>
  <c r="E56" i="2"/>
  <c r="F56" i="2"/>
  <c r="G56" i="2"/>
  <c r="H56" i="2"/>
  <c r="I56" i="2"/>
  <c r="J56" i="2"/>
  <c r="K56" i="2"/>
  <c r="L56" i="2"/>
  <c r="M56" i="2"/>
  <c r="N56" i="2"/>
  <c r="B57" i="2"/>
  <c r="C57" i="2"/>
  <c r="D57" i="2"/>
  <c r="E57" i="2"/>
  <c r="F57" i="2"/>
  <c r="G57" i="2"/>
  <c r="H57" i="2"/>
  <c r="I57" i="2"/>
  <c r="J57" i="2"/>
  <c r="K57" i="2"/>
  <c r="L57" i="2"/>
  <c r="M57" i="2"/>
  <c r="N57" i="2"/>
  <c r="B58" i="2"/>
  <c r="C58" i="2"/>
  <c r="D58" i="2"/>
  <c r="E58" i="2"/>
  <c r="F58" i="2"/>
  <c r="G58" i="2"/>
  <c r="H58" i="2"/>
  <c r="I58" i="2"/>
  <c r="J58" i="2"/>
  <c r="K58" i="2"/>
  <c r="L58" i="2"/>
  <c r="M58" i="2"/>
  <c r="N58" i="2"/>
  <c r="B59" i="2"/>
  <c r="C59" i="2"/>
  <c r="D59" i="2"/>
  <c r="E59" i="2"/>
  <c r="F59" i="2"/>
  <c r="G59" i="2"/>
  <c r="H59" i="2"/>
  <c r="I59" i="2"/>
  <c r="J59" i="2"/>
  <c r="K59" i="2"/>
  <c r="L59" i="2"/>
  <c r="M59" i="2"/>
  <c r="N59" i="2"/>
  <c r="B60" i="2"/>
  <c r="C60" i="2"/>
  <c r="D60" i="2"/>
  <c r="E60" i="2"/>
  <c r="F60" i="2"/>
  <c r="G60" i="2"/>
  <c r="H60" i="2"/>
  <c r="I60" i="2"/>
  <c r="J60" i="2"/>
  <c r="K60" i="2"/>
  <c r="L60" i="2"/>
  <c r="M60" i="2"/>
  <c r="N60" i="2"/>
  <c r="B61" i="2"/>
  <c r="C61" i="2"/>
  <c r="D61" i="2"/>
  <c r="E61" i="2"/>
  <c r="F61" i="2"/>
  <c r="G61" i="2"/>
  <c r="H61" i="2"/>
  <c r="I61" i="2"/>
  <c r="J61" i="2"/>
  <c r="K61" i="2"/>
  <c r="L61" i="2"/>
  <c r="M61" i="2"/>
  <c r="N61" i="2"/>
  <c r="B62" i="2"/>
  <c r="C62" i="2"/>
  <c r="D62" i="2"/>
  <c r="E62" i="2"/>
  <c r="F62" i="2"/>
  <c r="G62" i="2"/>
  <c r="H62" i="2"/>
  <c r="I62" i="2"/>
  <c r="J62" i="2"/>
  <c r="K62" i="2"/>
  <c r="L62" i="2"/>
  <c r="M62" i="2"/>
  <c r="N62" i="2"/>
  <c r="B63" i="2"/>
  <c r="C63" i="2"/>
  <c r="D63" i="2"/>
  <c r="E63" i="2"/>
  <c r="F63" i="2"/>
  <c r="G63" i="2"/>
  <c r="H63" i="2"/>
  <c r="I63" i="2"/>
  <c r="J63" i="2"/>
  <c r="K63" i="2"/>
  <c r="L63" i="2"/>
  <c r="M63" i="2"/>
  <c r="N63" i="2"/>
  <c r="B64" i="2"/>
  <c r="C64" i="2"/>
  <c r="D64" i="2"/>
  <c r="E64" i="2"/>
  <c r="F64" i="2"/>
  <c r="G64" i="2"/>
  <c r="H64" i="2"/>
  <c r="I64" i="2"/>
  <c r="J64" i="2"/>
  <c r="K64" i="2"/>
  <c r="L64" i="2"/>
  <c r="M64" i="2"/>
  <c r="N64" i="2"/>
  <c r="B65" i="2"/>
  <c r="C65" i="2"/>
  <c r="D65" i="2"/>
  <c r="E65" i="2"/>
  <c r="F65" i="2"/>
  <c r="G65" i="2"/>
  <c r="H65" i="2"/>
  <c r="I65" i="2"/>
  <c r="J65" i="2"/>
  <c r="K65" i="2"/>
  <c r="L65" i="2"/>
  <c r="M65" i="2"/>
  <c r="N65" i="2"/>
  <c r="B66" i="2"/>
  <c r="C66" i="2"/>
  <c r="D66" i="2"/>
  <c r="E66" i="2"/>
  <c r="F66" i="2"/>
  <c r="G66" i="2"/>
  <c r="H66" i="2"/>
  <c r="I66" i="2"/>
  <c r="J66" i="2"/>
  <c r="K66" i="2"/>
  <c r="L66" i="2"/>
  <c r="M66" i="2"/>
  <c r="N66" i="2"/>
  <c r="B67" i="2"/>
  <c r="C67" i="2"/>
  <c r="D67" i="2"/>
  <c r="E67" i="2"/>
  <c r="F67" i="2"/>
  <c r="G67" i="2"/>
  <c r="H67" i="2"/>
  <c r="I67" i="2"/>
  <c r="J67" i="2"/>
  <c r="K67" i="2"/>
  <c r="L67" i="2"/>
  <c r="M67" i="2"/>
  <c r="N67" i="2"/>
  <c r="B68" i="2"/>
  <c r="C68" i="2"/>
  <c r="D68" i="2"/>
  <c r="E68" i="2"/>
  <c r="F68" i="2"/>
  <c r="G68" i="2"/>
  <c r="H68" i="2"/>
  <c r="I68" i="2"/>
  <c r="J68" i="2"/>
  <c r="K68" i="2"/>
  <c r="L68" i="2"/>
  <c r="M68" i="2"/>
  <c r="N68" i="2"/>
  <c r="B69" i="2"/>
  <c r="C69" i="2"/>
  <c r="D69" i="2"/>
  <c r="E69" i="2"/>
  <c r="F69" i="2"/>
  <c r="G69" i="2"/>
  <c r="H69" i="2"/>
  <c r="I69" i="2"/>
  <c r="J69" i="2"/>
  <c r="K69" i="2"/>
  <c r="L69" i="2"/>
  <c r="M69" i="2"/>
  <c r="N69" i="2"/>
  <c r="B70" i="2"/>
  <c r="C70" i="2"/>
  <c r="D70" i="2"/>
  <c r="E70" i="2"/>
  <c r="F70" i="2"/>
  <c r="G70" i="2"/>
  <c r="H70" i="2"/>
  <c r="I70" i="2"/>
  <c r="J70" i="2"/>
  <c r="K70" i="2"/>
  <c r="L70" i="2"/>
  <c r="M70" i="2"/>
  <c r="N70" i="2"/>
  <c r="B71" i="2"/>
  <c r="C71" i="2"/>
  <c r="D71" i="2"/>
  <c r="E71" i="2"/>
  <c r="F71" i="2"/>
  <c r="G71" i="2"/>
  <c r="H71" i="2"/>
  <c r="I71" i="2"/>
  <c r="J71" i="2"/>
  <c r="K71" i="2"/>
  <c r="L71" i="2"/>
  <c r="M71" i="2"/>
  <c r="N71" i="2"/>
  <c r="B72" i="2"/>
  <c r="C72" i="2"/>
  <c r="D72" i="2"/>
  <c r="E72" i="2"/>
  <c r="F72" i="2"/>
  <c r="G72" i="2"/>
  <c r="H72" i="2"/>
  <c r="I72" i="2"/>
  <c r="J72" i="2"/>
  <c r="K72" i="2"/>
  <c r="L72" i="2"/>
  <c r="M72" i="2"/>
  <c r="N72" i="2"/>
  <c r="B73" i="2"/>
  <c r="C73" i="2"/>
  <c r="D73" i="2"/>
  <c r="E73" i="2"/>
  <c r="F73" i="2"/>
  <c r="G73" i="2"/>
  <c r="H73" i="2"/>
  <c r="I73" i="2"/>
  <c r="J73" i="2"/>
  <c r="K73" i="2"/>
  <c r="L73" i="2"/>
  <c r="M73" i="2"/>
  <c r="N73" i="2"/>
  <c r="B74" i="2"/>
  <c r="C74" i="2"/>
  <c r="D74" i="2"/>
  <c r="E74" i="2"/>
  <c r="F74" i="2"/>
  <c r="G74" i="2"/>
  <c r="H74" i="2"/>
  <c r="I74" i="2"/>
  <c r="J74" i="2"/>
  <c r="K74" i="2"/>
  <c r="L74" i="2"/>
  <c r="M74" i="2"/>
  <c r="N74" i="2"/>
  <c r="B75" i="2"/>
  <c r="C75" i="2"/>
  <c r="D75" i="2"/>
  <c r="E75" i="2"/>
  <c r="F75" i="2"/>
  <c r="G75" i="2"/>
  <c r="H75" i="2"/>
  <c r="I75" i="2"/>
  <c r="J75" i="2"/>
  <c r="K75" i="2"/>
  <c r="L75" i="2"/>
  <c r="M75" i="2"/>
  <c r="N75" i="2"/>
  <c r="B76" i="2"/>
  <c r="C76" i="2"/>
  <c r="D76" i="2"/>
  <c r="E76" i="2"/>
  <c r="F76" i="2"/>
  <c r="G76" i="2"/>
  <c r="H76" i="2"/>
  <c r="I76" i="2"/>
  <c r="J76" i="2"/>
  <c r="K76" i="2"/>
  <c r="L76" i="2"/>
  <c r="M76" i="2"/>
  <c r="N76" i="2"/>
  <c r="B77" i="2"/>
  <c r="C77" i="2"/>
  <c r="D77" i="2"/>
  <c r="E77" i="2"/>
  <c r="F77" i="2"/>
  <c r="G77" i="2"/>
  <c r="H77" i="2"/>
  <c r="I77" i="2"/>
  <c r="J77" i="2"/>
  <c r="K77" i="2"/>
  <c r="L77" i="2"/>
  <c r="M77" i="2"/>
  <c r="N77" i="2"/>
  <c r="B78" i="2"/>
  <c r="C78" i="2"/>
  <c r="D78" i="2"/>
  <c r="E78" i="2"/>
  <c r="F78" i="2"/>
  <c r="G78" i="2"/>
  <c r="H78" i="2"/>
  <c r="I78" i="2"/>
  <c r="J78" i="2"/>
  <c r="K78" i="2"/>
  <c r="L78" i="2"/>
  <c r="M78" i="2"/>
  <c r="N78" i="2"/>
  <c r="B79" i="2"/>
  <c r="C79" i="2"/>
  <c r="D79" i="2"/>
  <c r="E79" i="2"/>
  <c r="F79" i="2"/>
  <c r="G79" i="2"/>
  <c r="H79" i="2"/>
  <c r="I79" i="2"/>
  <c r="J79" i="2"/>
  <c r="K79" i="2"/>
  <c r="L79" i="2"/>
  <c r="M79" i="2"/>
  <c r="N79" i="2"/>
  <c r="B80" i="2"/>
  <c r="C80" i="2"/>
  <c r="D80" i="2"/>
  <c r="E80" i="2"/>
  <c r="F80" i="2"/>
  <c r="G80" i="2"/>
  <c r="H80" i="2"/>
  <c r="I80" i="2"/>
  <c r="J80" i="2"/>
  <c r="K80" i="2"/>
  <c r="L80" i="2"/>
  <c r="M80" i="2"/>
  <c r="N80" i="2"/>
  <c r="B81" i="2"/>
  <c r="C81" i="2"/>
  <c r="D81" i="2"/>
  <c r="E81" i="2"/>
  <c r="F81" i="2"/>
  <c r="G81" i="2"/>
  <c r="H81" i="2"/>
  <c r="I81" i="2"/>
  <c r="J81" i="2"/>
  <c r="K81" i="2"/>
  <c r="L81" i="2"/>
  <c r="M81" i="2"/>
  <c r="N81" i="2"/>
  <c r="B82" i="2"/>
  <c r="C82" i="2"/>
  <c r="D82" i="2"/>
  <c r="E82" i="2"/>
  <c r="F82" i="2"/>
  <c r="G82" i="2"/>
  <c r="H82" i="2"/>
  <c r="I82" i="2"/>
  <c r="J82" i="2"/>
  <c r="K82" i="2"/>
  <c r="L82" i="2"/>
  <c r="M82" i="2"/>
  <c r="N82" i="2"/>
  <c r="B83" i="2"/>
  <c r="C83" i="2"/>
  <c r="D83" i="2"/>
  <c r="E83" i="2"/>
  <c r="F83" i="2"/>
  <c r="G83" i="2"/>
  <c r="H83" i="2"/>
  <c r="I83" i="2"/>
  <c r="J83" i="2"/>
  <c r="K83" i="2"/>
  <c r="L83" i="2"/>
  <c r="M83" i="2"/>
  <c r="N83" i="2"/>
  <c r="B84" i="2"/>
  <c r="C84" i="2"/>
  <c r="D84" i="2"/>
  <c r="E84" i="2"/>
  <c r="F84" i="2"/>
  <c r="G84" i="2"/>
  <c r="H84" i="2"/>
  <c r="I84" i="2"/>
  <c r="J84" i="2"/>
  <c r="K84" i="2"/>
  <c r="L84" i="2"/>
  <c r="M84" i="2"/>
  <c r="N84" i="2"/>
  <c r="B85" i="2"/>
  <c r="C85" i="2"/>
  <c r="D85" i="2"/>
  <c r="E85" i="2"/>
  <c r="F85" i="2"/>
  <c r="G85" i="2"/>
  <c r="H85" i="2"/>
  <c r="I85" i="2"/>
  <c r="J85" i="2"/>
  <c r="K85" i="2"/>
  <c r="L85" i="2"/>
  <c r="M85" i="2"/>
  <c r="N85" i="2"/>
  <c r="B86" i="2"/>
  <c r="C86" i="2"/>
  <c r="D86" i="2"/>
  <c r="E86" i="2"/>
  <c r="F86" i="2"/>
  <c r="G86" i="2"/>
  <c r="H86" i="2"/>
  <c r="I86" i="2"/>
  <c r="J86" i="2"/>
  <c r="K86" i="2"/>
  <c r="L86" i="2"/>
  <c r="M86" i="2"/>
  <c r="N86" i="2"/>
  <c r="B87" i="2"/>
  <c r="C87" i="2"/>
  <c r="D87" i="2"/>
  <c r="E87" i="2"/>
  <c r="F87" i="2"/>
  <c r="G87" i="2"/>
  <c r="H87" i="2"/>
  <c r="I87" i="2"/>
  <c r="J87" i="2"/>
  <c r="K87" i="2"/>
  <c r="L87" i="2"/>
  <c r="M87" i="2"/>
  <c r="N87" i="2"/>
  <c r="B88" i="2"/>
  <c r="C88" i="2"/>
  <c r="D88" i="2"/>
  <c r="E88" i="2"/>
  <c r="F88" i="2"/>
  <c r="G88" i="2"/>
  <c r="H88" i="2"/>
  <c r="I88" i="2"/>
  <c r="J88" i="2"/>
  <c r="K88" i="2"/>
  <c r="L88" i="2"/>
  <c r="M88" i="2"/>
  <c r="N88" i="2"/>
  <c r="B89" i="2"/>
  <c r="C89" i="2"/>
  <c r="D89" i="2"/>
  <c r="E89" i="2"/>
  <c r="F89" i="2"/>
  <c r="G89" i="2"/>
  <c r="H89" i="2"/>
  <c r="I89" i="2"/>
  <c r="J89" i="2"/>
  <c r="K89" i="2"/>
  <c r="L89" i="2"/>
  <c r="M89" i="2"/>
  <c r="N89" i="2"/>
  <c r="B90" i="2"/>
  <c r="C90" i="2"/>
  <c r="D90" i="2"/>
  <c r="E90" i="2"/>
  <c r="F90" i="2"/>
  <c r="G90" i="2"/>
  <c r="H90" i="2"/>
  <c r="I90" i="2"/>
  <c r="J90" i="2"/>
  <c r="K90" i="2"/>
  <c r="L90" i="2"/>
  <c r="M90" i="2"/>
  <c r="N90" i="2"/>
  <c r="B91" i="2"/>
  <c r="C91" i="2"/>
  <c r="D91" i="2"/>
  <c r="E91" i="2"/>
  <c r="F91" i="2"/>
  <c r="G91" i="2"/>
  <c r="H91" i="2"/>
  <c r="I91" i="2"/>
  <c r="J91" i="2"/>
  <c r="K91" i="2"/>
  <c r="L91" i="2"/>
  <c r="M91" i="2"/>
  <c r="N91" i="2"/>
  <c r="B92" i="2"/>
  <c r="C92" i="2"/>
  <c r="D92" i="2"/>
  <c r="E92" i="2"/>
  <c r="F92" i="2"/>
  <c r="G92" i="2"/>
  <c r="H92" i="2"/>
  <c r="I92" i="2"/>
  <c r="J92" i="2"/>
  <c r="K92" i="2"/>
  <c r="L92" i="2"/>
  <c r="M92" i="2"/>
  <c r="N92" i="2"/>
  <c r="B93" i="2"/>
  <c r="C93" i="2"/>
  <c r="D93" i="2"/>
  <c r="E93" i="2"/>
  <c r="F93" i="2"/>
  <c r="G93" i="2"/>
  <c r="H93" i="2"/>
  <c r="I93" i="2"/>
  <c r="J93" i="2"/>
  <c r="K93" i="2"/>
  <c r="L93" i="2"/>
  <c r="M93" i="2"/>
  <c r="N93" i="2"/>
  <c r="B94" i="2"/>
  <c r="C94" i="2"/>
  <c r="D94" i="2"/>
  <c r="E94" i="2"/>
  <c r="F94" i="2"/>
  <c r="G94" i="2"/>
  <c r="H94" i="2"/>
  <c r="I94" i="2"/>
  <c r="J94" i="2"/>
  <c r="K94" i="2"/>
  <c r="L94" i="2"/>
  <c r="M94" i="2"/>
  <c r="N94" i="2"/>
  <c r="B95" i="2"/>
  <c r="C95" i="2"/>
  <c r="D95" i="2"/>
  <c r="E95" i="2"/>
  <c r="F95" i="2"/>
  <c r="G95" i="2"/>
  <c r="H95" i="2"/>
  <c r="I95" i="2"/>
  <c r="J95" i="2"/>
  <c r="K95" i="2"/>
  <c r="L95" i="2"/>
  <c r="M95" i="2"/>
  <c r="N95" i="2"/>
  <c r="B96" i="2"/>
  <c r="C96" i="2"/>
  <c r="D96" i="2"/>
  <c r="E96" i="2"/>
  <c r="F96" i="2"/>
  <c r="G96" i="2"/>
  <c r="H96" i="2"/>
  <c r="I96" i="2"/>
  <c r="J96" i="2"/>
  <c r="K96" i="2"/>
  <c r="L96" i="2"/>
  <c r="M96" i="2"/>
  <c r="N96" i="2"/>
  <c r="B97" i="2"/>
  <c r="C97" i="2"/>
  <c r="D97" i="2"/>
  <c r="E97" i="2"/>
  <c r="F97" i="2"/>
  <c r="G97" i="2"/>
  <c r="H97" i="2"/>
  <c r="I97" i="2"/>
  <c r="J97" i="2"/>
  <c r="K97" i="2"/>
  <c r="L97" i="2"/>
  <c r="M97" i="2"/>
  <c r="N97" i="2"/>
  <c r="B98" i="2"/>
  <c r="C98" i="2"/>
  <c r="D98" i="2"/>
  <c r="E98" i="2"/>
  <c r="F98" i="2"/>
  <c r="G98" i="2"/>
  <c r="H98" i="2"/>
  <c r="I98" i="2"/>
  <c r="J98" i="2"/>
  <c r="K98" i="2"/>
  <c r="L98" i="2"/>
  <c r="M98" i="2"/>
  <c r="N98" i="2"/>
  <c r="B99" i="2"/>
  <c r="C99" i="2"/>
  <c r="D99" i="2"/>
  <c r="E99" i="2"/>
  <c r="F99" i="2"/>
  <c r="G99" i="2"/>
  <c r="H99" i="2"/>
  <c r="I99" i="2"/>
  <c r="J99" i="2"/>
  <c r="K99" i="2"/>
  <c r="L99" i="2"/>
  <c r="M99" i="2"/>
  <c r="N99" i="2"/>
  <c r="B100" i="2"/>
  <c r="C100" i="2"/>
  <c r="D100" i="2"/>
  <c r="E100" i="2"/>
  <c r="F100" i="2"/>
  <c r="G100" i="2"/>
  <c r="H100" i="2"/>
  <c r="I100" i="2"/>
  <c r="J100" i="2"/>
  <c r="K100" i="2"/>
  <c r="L100" i="2"/>
  <c r="M100" i="2"/>
  <c r="N100" i="2"/>
  <c r="B101" i="2"/>
  <c r="C101" i="2"/>
  <c r="D101" i="2"/>
  <c r="E101" i="2"/>
  <c r="F101" i="2"/>
  <c r="G101" i="2"/>
  <c r="H101" i="2"/>
  <c r="I101" i="2"/>
  <c r="J101" i="2"/>
  <c r="K101" i="2"/>
  <c r="L101" i="2"/>
  <c r="M101" i="2"/>
  <c r="N101" i="2"/>
  <c r="B102" i="2"/>
  <c r="C102" i="2"/>
  <c r="D102" i="2"/>
  <c r="E102" i="2"/>
  <c r="F102" i="2"/>
  <c r="G102" i="2"/>
  <c r="H102" i="2"/>
  <c r="I102" i="2"/>
  <c r="J102" i="2"/>
  <c r="K102" i="2"/>
  <c r="L102" i="2"/>
  <c r="M102" i="2"/>
  <c r="N102" i="2"/>
  <c r="B103" i="2"/>
  <c r="C103" i="2"/>
  <c r="D103" i="2"/>
  <c r="E103" i="2"/>
  <c r="F103" i="2"/>
  <c r="G103" i="2"/>
  <c r="H103" i="2"/>
  <c r="I103" i="2"/>
  <c r="J103" i="2"/>
  <c r="K103" i="2"/>
  <c r="L103" i="2"/>
  <c r="M103" i="2"/>
  <c r="N103" i="2"/>
  <c r="B104" i="2"/>
  <c r="C104" i="2"/>
  <c r="D104" i="2"/>
  <c r="E104" i="2"/>
  <c r="F104" i="2"/>
  <c r="G104" i="2"/>
  <c r="H104" i="2"/>
  <c r="I104" i="2"/>
  <c r="J104" i="2"/>
  <c r="K104" i="2"/>
  <c r="L104" i="2"/>
  <c r="M104" i="2"/>
  <c r="N104" i="2"/>
  <c r="B105" i="2"/>
  <c r="C105" i="2"/>
  <c r="D105" i="2"/>
  <c r="E105" i="2"/>
  <c r="F105" i="2"/>
  <c r="G105" i="2"/>
  <c r="H105" i="2"/>
  <c r="I105" i="2"/>
  <c r="J105" i="2"/>
  <c r="K105" i="2"/>
  <c r="L105" i="2"/>
  <c r="M105" i="2"/>
  <c r="N105" i="2"/>
  <c r="B106" i="2"/>
  <c r="C106" i="2"/>
  <c r="D106" i="2"/>
  <c r="E106" i="2"/>
  <c r="F106" i="2"/>
  <c r="G106" i="2"/>
  <c r="H106" i="2"/>
  <c r="I106" i="2"/>
  <c r="J106" i="2"/>
  <c r="K106" i="2"/>
  <c r="L106" i="2"/>
  <c r="M106" i="2"/>
  <c r="N106" i="2"/>
  <c r="B107" i="2"/>
  <c r="C107" i="2"/>
  <c r="D107" i="2"/>
  <c r="E107" i="2"/>
  <c r="F107" i="2"/>
  <c r="G107" i="2"/>
  <c r="H107" i="2"/>
  <c r="I107" i="2"/>
  <c r="J107" i="2"/>
  <c r="K107" i="2"/>
  <c r="L107" i="2"/>
  <c r="M107" i="2"/>
  <c r="N107" i="2"/>
  <c r="B108" i="2"/>
  <c r="C108" i="2"/>
  <c r="D108" i="2"/>
  <c r="E108" i="2"/>
  <c r="F108" i="2"/>
  <c r="G108" i="2"/>
  <c r="H108" i="2"/>
  <c r="I108" i="2"/>
  <c r="J108" i="2"/>
  <c r="K108" i="2"/>
  <c r="L108" i="2"/>
  <c r="M108" i="2"/>
  <c r="N108" i="2"/>
  <c r="B109" i="2"/>
  <c r="C109" i="2"/>
  <c r="D109" i="2"/>
  <c r="E109" i="2"/>
  <c r="F109" i="2"/>
  <c r="G109" i="2"/>
  <c r="H109" i="2"/>
  <c r="I109" i="2"/>
  <c r="J109" i="2"/>
  <c r="K109" i="2"/>
  <c r="L109" i="2"/>
  <c r="M109" i="2"/>
  <c r="N109" i="2"/>
  <c r="B110" i="2"/>
  <c r="C110" i="2"/>
  <c r="D110" i="2"/>
  <c r="E110" i="2"/>
  <c r="F110" i="2"/>
  <c r="G110" i="2"/>
  <c r="H110" i="2"/>
  <c r="I110" i="2"/>
  <c r="J110" i="2"/>
  <c r="K110" i="2"/>
  <c r="L110" i="2"/>
  <c r="M110" i="2"/>
  <c r="N110" i="2"/>
  <c r="B111" i="2"/>
  <c r="C111" i="2"/>
  <c r="D111" i="2"/>
  <c r="E111" i="2"/>
  <c r="F111" i="2"/>
  <c r="G111" i="2"/>
  <c r="H111" i="2"/>
  <c r="I111" i="2"/>
  <c r="J111" i="2"/>
  <c r="K111" i="2"/>
  <c r="L111" i="2"/>
  <c r="M111" i="2"/>
  <c r="N111" i="2"/>
  <c r="B112" i="2"/>
  <c r="C112" i="2"/>
  <c r="D112" i="2"/>
  <c r="E112" i="2"/>
  <c r="F112" i="2"/>
  <c r="G112" i="2"/>
  <c r="H112" i="2"/>
  <c r="I112" i="2"/>
  <c r="J112" i="2"/>
  <c r="K112" i="2"/>
  <c r="L112" i="2"/>
  <c r="M112" i="2"/>
  <c r="N112" i="2"/>
  <c r="B113" i="2"/>
  <c r="C113" i="2"/>
  <c r="D113" i="2"/>
  <c r="E113" i="2"/>
  <c r="F113" i="2"/>
  <c r="G113" i="2"/>
  <c r="H113" i="2"/>
  <c r="I113" i="2"/>
  <c r="J113" i="2"/>
  <c r="K113" i="2"/>
  <c r="L113" i="2"/>
  <c r="M113" i="2"/>
  <c r="N113" i="2"/>
  <c r="B114" i="2"/>
  <c r="C114" i="2"/>
  <c r="D114" i="2"/>
  <c r="E114" i="2"/>
  <c r="F114" i="2"/>
  <c r="G114" i="2"/>
  <c r="H114" i="2"/>
  <c r="I114" i="2"/>
  <c r="J114" i="2"/>
  <c r="K114" i="2"/>
  <c r="L114" i="2"/>
  <c r="M114" i="2"/>
  <c r="N114" i="2"/>
  <c r="B115" i="2"/>
  <c r="C115" i="2"/>
  <c r="D115" i="2"/>
  <c r="E115" i="2"/>
  <c r="F115" i="2"/>
  <c r="G115" i="2"/>
  <c r="H115" i="2"/>
  <c r="I115" i="2"/>
  <c r="J115" i="2"/>
  <c r="K115" i="2"/>
  <c r="L115" i="2"/>
  <c r="M115" i="2"/>
  <c r="N115" i="2"/>
  <c r="B116" i="2"/>
  <c r="C116" i="2"/>
  <c r="D116" i="2"/>
  <c r="E116" i="2"/>
  <c r="F116" i="2"/>
  <c r="G116" i="2"/>
  <c r="H116" i="2"/>
  <c r="I116" i="2"/>
  <c r="J116" i="2"/>
  <c r="K116" i="2"/>
  <c r="L116" i="2"/>
  <c r="M116" i="2"/>
  <c r="N116" i="2"/>
  <c r="B117" i="2"/>
  <c r="C117" i="2"/>
  <c r="D117" i="2"/>
  <c r="E117" i="2"/>
  <c r="F117" i="2"/>
  <c r="G117" i="2"/>
  <c r="H117" i="2"/>
  <c r="I117" i="2"/>
  <c r="J117" i="2"/>
  <c r="K117" i="2"/>
  <c r="L117" i="2"/>
  <c r="M117" i="2"/>
  <c r="N117" i="2"/>
  <c r="B118" i="2"/>
  <c r="C118" i="2"/>
  <c r="D118" i="2"/>
  <c r="E118" i="2"/>
  <c r="F118" i="2"/>
  <c r="G118" i="2"/>
  <c r="H118" i="2"/>
  <c r="I118" i="2"/>
  <c r="J118" i="2"/>
  <c r="K118" i="2"/>
  <c r="L118" i="2"/>
  <c r="M118" i="2"/>
  <c r="N118" i="2"/>
  <c r="B119" i="2"/>
  <c r="C119" i="2"/>
  <c r="D119" i="2"/>
  <c r="E119" i="2"/>
  <c r="F119" i="2"/>
  <c r="G119" i="2"/>
  <c r="H119" i="2"/>
  <c r="I119" i="2"/>
  <c r="J119" i="2"/>
  <c r="K119" i="2"/>
  <c r="L119" i="2"/>
  <c r="M119" i="2"/>
  <c r="N119" i="2"/>
  <c r="B120" i="2"/>
  <c r="C120" i="2"/>
  <c r="D120" i="2"/>
  <c r="E120" i="2"/>
  <c r="F120" i="2"/>
  <c r="G120" i="2"/>
  <c r="H120" i="2"/>
  <c r="I120" i="2"/>
  <c r="J120" i="2"/>
  <c r="K120" i="2"/>
  <c r="L120" i="2"/>
  <c r="M120" i="2"/>
  <c r="N120" i="2"/>
  <c r="B121" i="2"/>
  <c r="C121" i="2"/>
  <c r="D121" i="2"/>
  <c r="E121" i="2"/>
  <c r="F121" i="2"/>
  <c r="G121" i="2"/>
  <c r="H121" i="2"/>
  <c r="I121" i="2"/>
  <c r="J121" i="2"/>
  <c r="K121" i="2"/>
  <c r="L121" i="2"/>
  <c r="M121" i="2"/>
  <c r="N121" i="2"/>
  <c r="B122" i="2"/>
  <c r="C122" i="2"/>
  <c r="D122" i="2"/>
  <c r="E122" i="2"/>
  <c r="F122" i="2"/>
  <c r="G122" i="2"/>
  <c r="H122" i="2"/>
  <c r="I122" i="2"/>
  <c r="J122" i="2"/>
  <c r="K122" i="2"/>
  <c r="L122" i="2"/>
  <c r="M122" i="2"/>
  <c r="N122" i="2"/>
  <c r="B123" i="2"/>
  <c r="C123" i="2"/>
  <c r="D123" i="2"/>
  <c r="E123" i="2"/>
  <c r="F123" i="2"/>
  <c r="G123" i="2"/>
  <c r="H123" i="2"/>
  <c r="I123" i="2"/>
  <c r="J123" i="2"/>
  <c r="K123" i="2"/>
  <c r="L123" i="2"/>
  <c r="M123" i="2"/>
  <c r="N123" i="2"/>
  <c r="B124" i="2"/>
  <c r="C124" i="2"/>
  <c r="D124" i="2"/>
  <c r="E124" i="2"/>
  <c r="F124" i="2"/>
  <c r="G124" i="2"/>
  <c r="H124" i="2"/>
  <c r="I124" i="2"/>
  <c r="J124" i="2"/>
  <c r="K124" i="2"/>
  <c r="L124" i="2"/>
  <c r="M124" i="2"/>
  <c r="N124" i="2"/>
  <c r="B125" i="2"/>
  <c r="C125" i="2"/>
  <c r="D125" i="2"/>
  <c r="E125" i="2"/>
  <c r="F125" i="2"/>
  <c r="G125" i="2"/>
  <c r="H125" i="2"/>
  <c r="I125" i="2"/>
  <c r="J125" i="2"/>
  <c r="K125" i="2"/>
  <c r="L125" i="2"/>
  <c r="M125" i="2"/>
  <c r="N125" i="2"/>
  <c r="B126" i="2"/>
  <c r="C126" i="2"/>
  <c r="D126" i="2"/>
  <c r="E126" i="2"/>
  <c r="F126" i="2"/>
  <c r="G126" i="2"/>
  <c r="H126" i="2"/>
  <c r="I126" i="2"/>
  <c r="J126" i="2"/>
  <c r="K126" i="2"/>
  <c r="L126" i="2"/>
  <c r="M126" i="2"/>
  <c r="N126" i="2"/>
  <c r="B127" i="2"/>
  <c r="C127" i="2"/>
  <c r="D127" i="2"/>
  <c r="E127" i="2"/>
  <c r="F127" i="2"/>
  <c r="G127" i="2"/>
  <c r="H127" i="2"/>
  <c r="I127" i="2"/>
  <c r="J127" i="2"/>
  <c r="K127" i="2"/>
  <c r="L127" i="2"/>
  <c r="M127" i="2"/>
  <c r="N127" i="2"/>
  <c r="B128" i="2"/>
  <c r="C128" i="2"/>
  <c r="D128" i="2"/>
  <c r="E128" i="2"/>
  <c r="F128" i="2"/>
  <c r="G128" i="2"/>
  <c r="H128" i="2"/>
  <c r="I128" i="2"/>
  <c r="J128" i="2"/>
  <c r="K128" i="2"/>
  <c r="L128" i="2"/>
  <c r="M128" i="2"/>
  <c r="N128" i="2"/>
  <c r="B129" i="2"/>
  <c r="C129" i="2"/>
  <c r="D129" i="2"/>
  <c r="E129" i="2"/>
  <c r="F129" i="2"/>
  <c r="G129" i="2"/>
  <c r="H129" i="2"/>
  <c r="I129" i="2"/>
  <c r="J129" i="2"/>
  <c r="K129" i="2"/>
  <c r="L129" i="2"/>
  <c r="M129" i="2"/>
  <c r="N129" i="2"/>
  <c r="B130" i="2"/>
  <c r="C130" i="2"/>
  <c r="D130" i="2"/>
  <c r="E130" i="2"/>
  <c r="F130" i="2"/>
  <c r="G130" i="2"/>
  <c r="H130" i="2"/>
  <c r="I130" i="2"/>
  <c r="J130" i="2"/>
  <c r="K130" i="2"/>
  <c r="L130" i="2"/>
  <c r="M130" i="2"/>
  <c r="N130" i="2"/>
  <c r="B131" i="2"/>
  <c r="C131" i="2"/>
  <c r="D131" i="2"/>
  <c r="E131" i="2"/>
  <c r="F131" i="2"/>
  <c r="G131" i="2"/>
  <c r="H131" i="2"/>
  <c r="I131" i="2"/>
  <c r="J131" i="2"/>
  <c r="K131" i="2"/>
  <c r="L131" i="2"/>
  <c r="M131" i="2"/>
  <c r="N131" i="2"/>
  <c r="B132" i="2"/>
  <c r="C132" i="2"/>
  <c r="D132" i="2"/>
  <c r="E132" i="2"/>
  <c r="F132" i="2"/>
  <c r="G132" i="2"/>
  <c r="H132" i="2"/>
  <c r="I132" i="2"/>
  <c r="J132" i="2"/>
  <c r="K132" i="2"/>
  <c r="L132" i="2"/>
  <c r="M132" i="2"/>
  <c r="N132" i="2"/>
  <c r="B133" i="2"/>
  <c r="C133" i="2"/>
  <c r="D133" i="2"/>
  <c r="E133" i="2"/>
  <c r="F133" i="2"/>
  <c r="G133" i="2"/>
  <c r="H133" i="2"/>
  <c r="I133" i="2"/>
  <c r="J133" i="2"/>
  <c r="K133" i="2"/>
  <c r="L133" i="2"/>
  <c r="M133" i="2"/>
  <c r="N133" i="2"/>
  <c r="B134" i="2"/>
  <c r="C134" i="2"/>
  <c r="D134" i="2"/>
  <c r="E134" i="2"/>
  <c r="F134" i="2"/>
  <c r="G134" i="2"/>
  <c r="H134" i="2"/>
  <c r="I134" i="2"/>
  <c r="J134" i="2"/>
  <c r="K134" i="2"/>
  <c r="L134" i="2"/>
  <c r="M134" i="2"/>
  <c r="N134" i="2"/>
  <c r="B135" i="2"/>
  <c r="C135" i="2"/>
  <c r="D135" i="2"/>
  <c r="E135" i="2"/>
  <c r="F135" i="2"/>
  <c r="G135" i="2"/>
  <c r="H135" i="2"/>
  <c r="I135" i="2"/>
  <c r="J135" i="2"/>
  <c r="K135" i="2"/>
  <c r="L135" i="2"/>
  <c r="M135" i="2"/>
  <c r="N135" i="2"/>
  <c r="B136" i="2"/>
  <c r="C136" i="2"/>
  <c r="D136" i="2"/>
  <c r="E136" i="2"/>
  <c r="F136" i="2"/>
  <c r="G136" i="2"/>
  <c r="H136" i="2"/>
  <c r="I136" i="2"/>
  <c r="J136" i="2"/>
  <c r="K136" i="2"/>
  <c r="L136" i="2"/>
  <c r="M136" i="2"/>
  <c r="N136" i="2"/>
  <c r="B137" i="2"/>
  <c r="C137" i="2"/>
  <c r="D137" i="2"/>
  <c r="E137" i="2"/>
  <c r="F137" i="2"/>
  <c r="G137" i="2"/>
  <c r="H137" i="2"/>
  <c r="I137" i="2"/>
  <c r="J137" i="2"/>
  <c r="K137" i="2"/>
  <c r="L137" i="2"/>
  <c r="M137" i="2"/>
  <c r="N137" i="2"/>
  <c r="B138" i="2"/>
  <c r="C138" i="2"/>
  <c r="D138" i="2"/>
  <c r="E138" i="2"/>
  <c r="F138" i="2"/>
  <c r="G138" i="2"/>
  <c r="H138" i="2"/>
  <c r="I138" i="2"/>
  <c r="J138" i="2"/>
  <c r="K138" i="2"/>
  <c r="L138" i="2"/>
  <c r="M138" i="2"/>
  <c r="N138" i="2"/>
  <c r="B139" i="2"/>
  <c r="C139" i="2"/>
  <c r="D139" i="2"/>
  <c r="E139" i="2"/>
  <c r="F139" i="2"/>
  <c r="G139" i="2"/>
  <c r="H139" i="2"/>
  <c r="I139" i="2"/>
  <c r="J139" i="2"/>
  <c r="K139" i="2"/>
  <c r="L139" i="2"/>
  <c r="M139" i="2"/>
  <c r="N139" i="2"/>
  <c r="B140" i="2"/>
  <c r="C140" i="2"/>
  <c r="D140" i="2"/>
  <c r="E140" i="2"/>
  <c r="F140" i="2"/>
  <c r="G140" i="2"/>
  <c r="H140" i="2"/>
  <c r="I140" i="2"/>
  <c r="J140" i="2"/>
  <c r="K140" i="2"/>
  <c r="L140" i="2"/>
  <c r="M140" i="2"/>
  <c r="N140" i="2"/>
  <c r="B141" i="2"/>
  <c r="C141" i="2"/>
  <c r="D141" i="2"/>
  <c r="E141" i="2"/>
  <c r="F141" i="2"/>
  <c r="G141" i="2"/>
  <c r="H141" i="2"/>
  <c r="I141" i="2"/>
  <c r="J141" i="2"/>
  <c r="K141" i="2"/>
  <c r="L141" i="2"/>
  <c r="M141" i="2"/>
  <c r="N141" i="2"/>
  <c r="B142" i="2"/>
  <c r="C142" i="2"/>
  <c r="D142" i="2"/>
  <c r="E142" i="2"/>
  <c r="F142" i="2"/>
  <c r="G142" i="2"/>
  <c r="H142" i="2"/>
  <c r="I142" i="2"/>
  <c r="J142" i="2"/>
  <c r="K142" i="2"/>
  <c r="L142" i="2"/>
  <c r="M142" i="2"/>
  <c r="N142" i="2"/>
  <c r="B143" i="2"/>
  <c r="C143" i="2"/>
  <c r="D143" i="2"/>
  <c r="E143" i="2"/>
  <c r="F143" i="2"/>
  <c r="G143" i="2"/>
  <c r="H143" i="2"/>
  <c r="I143" i="2"/>
  <c r="J143" i="2"/>
  <c r="K143" i="2"/>
  <c r="L143" i="2"/>
  <c r="M143" i="2"/>
  <c r="N143" i="2"/>
  <c r="B144" i="2"/>
  <c r="C144" i="2"/>
  <c r="D144" i="2"/>
  <c r="E144" i="2"/>
  <c r="F144" i="2"/>
  <c r="G144" i="2"/>
  <c r="H144" i="2"/>
  <c r="I144" i="2"/>
  <c r="J144" i="2"/>
  <c r="K144" i="2"/>
  <c r="L144" i="2"/>
  <c r="M144" i="2"/>
  <c r="N144" i="2"/>
  <c r="B145" i="2"/>
  <c r="C145" i="2"/>
  <c r="D145" i="2"/>
  <c r="E145" i="2"/>
  <c r="F145" i="2"/>
  <c r="G145" i="2"/>
  <c r="H145" i="2"/>
  <c r="I145" i="2"/>
  <c r="J145" i="2"/>
  <c r="K145" i="2"/>
  <c r="L145" i="2"/>
  <c r="M145" i="2"/>
  <c r="N145" i="2"/>
  <c r="B146" i="2"/>
  <c r="C146" i="2"/>
  <c r="D146" i="2"/>
  <c r="E146" i="2"/>
  <c r="F146" i="2"/>
  <c r="G146" i="2"/>
  <c r="H146" i="2"/>
  <c r="I146" i="2"/>
  <c r="J146" i="2"/>
  <c r="K146" i="2"/>
  <c r="L146" i="2"/>
  <c r="M146" i="2"/>
  <c r="N146" i="2"/>
  <c r="B147" i="2"/>
  <c r="C147" i="2"/>
  <c r="D147" i="2"/>
  <c r="E147" i="2"/>
  <c r="F147" i="2"/>
  <c r="G147" i="2"/>
  <c r="H147" i="2"/>
  <c r="I147" i="2"/>
  <c r="J147" i="2"/>
  <c r="K147" i="2"/>
  <c r="L147" i="2"/>
  <c r="M147" i="2"/>
  <c r="N147" i="2"/>
  <c r="B148" i="2"/>
  <c r="C148" i="2"/>
  <c r="D148" i="2"/>
  <c r="E148" i="2"/>
  <c r="F148" i="2"/>
  <c r="G148" i="2"/>
  <c r="H148" i="2"/>
  <c r="I148" i="2"/>
  <c r="J148" i="2"/>
  <c r="K148" i="2"/>
  <c r="L148" i="2"/>
  <c r="M148" i="2"/>
  <c r="N148" i="2"/>
  <c r="B149" i="2"/>
  <c r="C149" i="2"/>
  <c r="D149" i="2"/>
  <c r="E149" i="2"/>
  <c r="F149" i="2"/>
  <c r="G149" i="2"/>
  <c r="H149" i="2"/>
  <c r="I149" i="2"/>
  <c r="J149" i="2"/>
  <c r="K149" i="2"/>
  <c r="L149" i="2"/>
  <c r="M149" i="2"/>
  <c r="N149" i="2"/>
  <c r="B150" i="2"/>
  <c r="C150" i="2"/>
  <c r="D150" i="2"/>
  <c r="E150" i="2"/>
  <c r="F150" i="2"/>
  <c r="G150" i="2"/>
  <c r="H150" i="2"/>
  <c r="I150" i="2"/>
  <c r="J150" i="2"/>
  <c r="K150" i="2"/>
  <c r="L150" i="2"/>
  <c r="M150" i="2"/>
  <c r="N150" i="2"/>
  <c r="B151" i="2"/>
  <c r="C151" i="2"/>
  <c r="D151" i="2"/>
  <c r="E151" i="2"/>
  <c r="F151" i="2"/>
  <c r="G151" i="2"/>
  <c r="H151" i="2"/>
  <c r="I151" i="2"/>
  <c r="J151" i="2"/>
  <c r="K151" i="2"/>
  <c r="L151" i="2"/>
  <c r="M151" i="2"/>
  <c r="N151" i="2"/>
  <c r="B152" i="2"/>
  <c r="C152" i="2"/>
  <c r="D152" i="2"/>
  <c r="E152" i="2"/>
  <c r="F152" i="2"/>
  <c r="G152" i="2"/>
  <c r="H152" i="2"/>
  <c r="I152" i="2"/>
  <c r="J152" i="2"/>
  <c r="K152" i="2"/>
  <c r="L152" i="2"/>
  <c r="M152" i="2"/>
  <c r="N152" i="2"/>
  <c r="B153" i="2"/>
  <c r="C153" i="2"/>
  <c r="D153" i="2"/>
  <c r="E153" i="2"/>
  <c r="F153" i="2"/>
  <c r="G153" i="2"/>
  <c r="H153" i="2"/>
  <c r="I153" i="2"/>
  <c r="J153" i="2"/>
  <c r="K153" i="2"/>
  <c r="L153" i="2"/>
  <c r="M153" i="2"/>
  <c r="N153" i="2"/>
  <c r="B154" i="2"/>
  <c r="C154" i="2"/>
  <c r="D154" i="2"/>
  <c r="E154" i="2"/>
  <c r="F154" i="2"/>
  <c r="G154" i="2"/>
  <c r="H154" i="2"/>
  <c r="I154" i="2"/>
  <c r="J154" i="2"/>
  <c r="K154" i="2"/>
  <c r="L154" i="2"/>
  <c r="M154" i="2"/>
  <c r="N154" i="2"/>
  <c r="B155" i="2"/>
  <c r="C155" i="2"/>
  <c r="D155" i="2"/>
  <c r="E155" i="2"/>
  <c r="F155" i="2"/>
  <c r="G155" i="2"/>
  <c r="H155" i="2"/>
  <c r="I155" i="2"/>
  <c r="J155" i="2"/>
  <c r="K155" i="2"/>
  <c r="L155" i="2"/>
  <c r="M155" i="2"/>
  <c r="N155" i="2"/>
  <c r="B156" i="2"/>
  <c r="C156" i="2"/>
  <c r="D156" i="2"/>
  <c r="E156" i="2"/>
  <c r="F156" i="2"/>
  <c r="G156" i="2"/>
  <c r="H156" i="2"/>
  <c r="I156" i="2"/>
  <c r="J156" i="2"/>
  <c r="K156" i="2"/>
  <c r="L156" i="2"/>
  <c r="M156" i="2"/>
  <c r="N156" i="2"/>
  <c r="B157" i="2"/>
  <c r="C157" i="2"/>
  <c r="D157" i="2"/>
  <c r="E157" i="2"/>
  <c r="F157" i="2"/>
  <c r="G157" i="2"/>
  <c r="H157" i="2"/>
  <c r="I157" i="2"/>
  <c r="J157" i="2"/>
  <c r="K157" i="2"/>
  <c r="L157" i="2"/>
  <c r="M157" i="2"/>
  <c r="N157" i="2"/>
  <c r="B158" i="2"/>
  <c r="C158" i="2"/>
  <c r="D158" i="2"/>
  <c r="E158" i="2"/>
  <c r="F158" i="2"/>
  <c r="G158" i="2"/>
  <c r="H158" i="2"/>
  <c r="I158" i="2"/>
  <c r="J158" i="2"/>
  <c r="K158" i="2"/>
  <c r="L158" i="2"/>
  <c r="M158" i="2"/>
  <c r="N158" i="2"/>
  <c r="B159" i="2"/>
  <c r="C159" i="2"/>
  <c r="D159" i="2"/>
  <c r="E159" i="2"/>
  <c r="F159" i="2"/>
  <c r="G159" i="2"/>
  <c r="H159" i="2"/>
  <c r="I159" i="2"/>
  <c r="J159" i="2"/>
  <c r="K159" i="2"/>
  <c r="L159" i="2"/>
  <c r="M159" i="2"/>
  <c r="N159" i="2"/>
  <c r="B29" i="2"/>
  <c r="C29" i="2"/>
  <c r="D29" i="2"/>
  <c r="E29" i="2"/>
  <c r="F29" i="2"/>
  <c r="G29" i="2"/>
  <c r="H29" i="2"/>
  <c r="I29" i="2"/>
  <c r="J29" i="2"/>
  <c r="K29" i="2"/>
  <c r="L29" i="2"/>
  <c r="M29" i="2"/>
  <c r="N29" i="2"/>
  <c r="B30" i="2"/>
  <c r="C30" i="2"/>
  <c r="D30" i="2"/>
  <c r="E30" i="2"/>
  <c r="F30" i="2"/>
  <c r="G30" i="2"/>
  <c r="H30" i="2"/>
  <c r="I30" i="2"/>
  <c r="J30" i="2"/>
  <c r="K30" i="2"/>
  <c r="L30" i="2"/>
  <c r="M30" i="2"/>
  <c r="N30" i="2"/>
  <c r="C28" i="2"/>
  <c r="D28" i="2"/>
  <c r="E28" i="2"/>
  <c r="F28" i="2"/>
  <c r="G28" i="2"/>
  <c r="H28" i="2"/>
  <c r="I28" i="2"/>
  <c r="J28" i="2"/>
  <c r="K28" i="2"/>
  <c r="L28" i="2"/>
  <c r="M28" i="2"/>
  <c r="N28" i="2"/>
  <c r="B28" i="2"/>
  <c r="I161" i="2"/>
  <c r="I162" i="2"/>
  <c r="I163" i="2"/>
  <c r="I164" i="2"/>
  <c r="I165" i="2"/>
  <c r="I166" i="2"/>
  <c r="B165" i="2"/>
  <c r="C165" i="2"/>
  <c r="D165" i="2"/>
  <c r="E165" i="2"/>
  <c r="F165" i="2"/>
  <c r="G165" i="2"/>
  <c r="H165" i="2"/>
  <c r="B166" i="2"/>
  <c r="C166" i="2"/>
  <c r="D166" i="2"/>
  <c r="E166" i="2"/>
  <c r="F166" i="2"/>
  <c r="G166" i="2"/>
  <c r="H166" i="2"/>
  <c r="B161" i="2"/>
  <c r="C161" i="2"/>
  <c r="D161" i="2"/>
  <c r="E161" i="2"/>
  <c r="F161" i="2"/>
  <c r="G161" i="2"/>
  <c r="H161" i="2"/>
  <c r="B162" i="2"/>
  <c r="C162" i="2"/>
  <c r="D162" i="2"/>
  <c r="E162" i="2"/>
  <c r="F162" i="2"/>
  <c r="G162" i="2"/>
  <c r="H162" i="2"/>
  <c r="B163" i="2"/>
  <c r="C163" i="2"/>
  <c r="D163" i="2"/>
  <c r="E163" i="2"/>
  <c r="F163" i="2"/>
  <c r="G163" i="2"/>
  <c r="H163" i="2"/>
  <c r="B164" i="2"/>
  <c r="C164" i="2"/>
  <c r="D164" i="2"/>
  <c r="E164" i="2"/>
  <c r="F164" i="2"/>
  <c r="G164" i="2"/>
  <c r="H164" i="2"/>
  <c r="C160" i="2"/>
  <c r="D160" i="2"/>
  <c r="E160" i="2"/>
  <c r="F160" i="2"/>
  <c r="G160" i="2"/>
  <c r="H160" i="2"/>
  <c r="B160" i="2"/>
  <c r="Q163" i="1"/>
  <c r="O165" i="2" s="1"/>
  <c r="R163" i="1" l="1"/>
  <c r="P165" i="2"/>
  <c r="Q162" i="1"/>
  <c r="Q29" i="1"/>
  <c r="Q28" i="1"/>
  <c r="Q27" i="1"/>
  <c r="Q26" i="1"/>
  <c r="R26" i="1" l="1"/>
  <c r="P28" i="2" s="1"/>
  <c r="O28" i="2"/>
  <c r="R29" i="1"/>
  <c r="P31" i="2" s="1"/>
  <c r="O31" i="2"/>
  <c r="R27" i="1"/>
  <c r="P29" i="2" s="1"/>
  <c r="O29" i="2"/>
  <c r="R28" i="1"/>
  <c r="P30" i="2" s="1"/>
  <c r="O30" i="2"/>
  <c r="R162" i="1"/>
  <c r="O164" i="2"/>
  <c r="P164" i="2"/>
  <c r="B170" i="3"/>
  <c r="C170" i="3"/>
  <c r="D170" i="3"/>
  <c r="D18" i="5" l="1"/>
  <c r="D17" i="5"/>
  <c r="D16" i="5"/>
  <c r="D15" i="5"/>
  <c r="D14" i="5"/>
  <c r="D13" i="5"/>
  <c r="D12" i="5"/>
  <c r="C9" i="5"/>
  <c r="B9" i="5"/>
  <c r="C8" i="5"/>
  <c r="B8" i="5"/>
  <c r="C7" i="5"/>
  <c r="B7" i="5"/>
  <c r="C6" i="5"/>
  <c r="B6" i="5"/>
  <c r="C5" i="5"/>
  <c r="B5" i="5"/>
  <c r="C4" i="5"/>
  <c r="B4" i="5"/>
  <c r="D173" i="3"/>
  <c r="C173" i="3"/>
  <c r="B173" i="3"/>
  <c r="D172" i="3"/>
  <c r="C172" i="3"/>
  <c r="B172" i="3"/>
  <c r="D171" i="3"/>
  <c r="C171" i="3"/>
  <c r="B171" i="3"/>
  <c r="D169" i="3"/>
  <c r="C169" i="3"/>
  <c r="B169" i="3"/>
  <c r="D168" i="3"/>
  <c r="C168" i="3"/>
  <c r="B168" i="3"/>
  <c r="D167" i="3"/>
  <c r="C167" i="3"/>
  <c r="B167" i="3"/>
  <c r="D166" i="3"/>
  <c r="C166" i="3"/>
  <c r="B166" i="3"/>
  <c r="D165" i="3"/>
  <c r="C165" i="3"/>
  <c r="B165" i="3"/>
  <c r="D164" i="3"/>
  <c r="C164" i="3"/>
  <c r="B164" i="3"/>
  <c r="D163" i="3"/>
  <c r="C163" i="3"/>
  <c r="B163" i="3"/>
  <c r="D162" i="3"/>
  <c r="C162" i="3"/>
  <c r="B162" i="3"/>
  <c r="D161" i="3"/>
  <c r="C161" i="3"/>
  <c r="B161" i="3"/>
  <c r="D160" i="3"/>
  <c r="C160" i="3"/>
  <c r="B160" i="3"/>
  <c r="D159" i="3"/>
  <c r="C159" i="3"/>
  <c r="B159" i="3"/>
  <c r="D158" i="3"/>
  <c r="C158" i="3"/>
  <c r="B158" i="3"/>
  <c r="D157" i="3"/>
  <c r="C157" i="3"/>
  <c r="B157" i="3"/>
  <c r="D156" i="3"/>
  <c r="C156" i="3"/>
  <c r="B156" i="3"/>
  <c r="D155" i="3"/>
  <c r="C155" i="3"/>
  <c r="B155" i="3"/>
  <c r="D154" i="3"/>
  <c r="C154" i="3"/>
  <c r="B154" i="3"/>
  <c r="D153" i="3"/>
  <c r="C153" i="3"/>
  <c r="C3" i="3" s="1"/>
  <c r="B153" i="3"/>
  <c r="D152" i="3"/>
  <c r="C152" i="3"/>
  <c r="B152" i="3"/>
  <c r="D151" i="3"/>
  <c r="C151" i="3"/>
  <c r="B151" i="3"/>
  <c r="D150" i="3"/>
  <c r="C150" i="3"/>
  <c r="B150" i="3"/>
  <c r="D149" i="3"/>
  <c r="C149" i="3"/>
  <c r="B149" i="3"/>
  <c r="D148" i="3"/>
  <c r="C148" i="3"/>
  <c r="B148" i="3"/>
  <c r="D147" i="3"/>
  <c r="C147" i="3"/>
  <c r="B147" i="3"/>
  <c r="D146" i="3"/>
  <c r="C146" i="3"/>
  <c r="B146" i="3"/>
  <c r="D145" i="3"/>
  <c r="C145" i="3"/>
  <c r="B145" i="3"/>
  <c r="D144" i="3"/>
  <c r="C144" i="3"/>
  <c r="B144" i="3"/>
  <c r="D143" i="3"/>
  <c r="C143" i="3"/>
  <c r="B143" i="3"/>
  <c r="D142" i="3"/>
  <c r="C142" i="3"/>
  <c r="B142" i="3"/>
  <c r="D141" i="3"/>
  <c r="C141" i="3"/>
  <c r="B141" i="3"/>
  <c r="D140" i="3"/>
  <c r="C140" i="3"/>
  <c r="B140" i="3"/>
  <c r="D139" i="3"/>
  <c r="C139" i="3"/>
  <c r="B139" i="3"/>
  <c r="D138" i="3"/>
  <c r="C138" i="3"/>
  <c r="B138" i="3"/>
  <c r="D137" i="3"/>
  <c r="C137" i="3"/>
  <c r="B137" i="3"/>
  <c r="D136" i="3"/>
  <c r="C136" i="3"/>
  <c r="B136" i="3"/>
  <c r="D135" i="3"/>
  <c r="C135" i="3"/>
  <c r="B135" i="3"/>
  <c r="D134" i="3"/>
  <c r="C134" i="3"/>
  <c r="B134" i="3"/>
  <c r="D133" i="3"/>
  <c r="C133" i="3"/>
  <c r="C2" i="3" s="1"/>
  <c r="B133" i="3"/>
  <c r="D132" i="3"/>
  <c r="C132" i="3"/>
  <c r="B132" i="3"/>
  <c r="D131" i="3"/>
  <c r="C131" i="3"/>
  <c r="B131" i="3"/>
  <c r="D130" i="3"/>
  <c r="C130" i="3"/>
  <c r="B130" i="3"/>
  <c r="D129" i="3"/>
  <c r="C129" i="3"/>
  <c r="B129" i="3"/>
  <c r="D128" i="3"/>
  <c r="C128" i="3"/>
  <c r="B128" i="3"/>
  <c r="D127" i="3"/>
  <c r="C127" i="3"/>
  <c r="B127" i="3"/>
  <c r="D126" i="3"/>
  <c r="C126" i="3"/>
  <c r="B126" i="3"/>
  <c r="D125" i="3"/>
  <c r="C125" i="3"/>
  <c r="B125" i="3"/>
  <c r="D124" i="3"/>
  <c r="C124" i="3"/>
  <c r="B124" i="3"/>
  <c r="D123" i="3"/>
  <c r="C123" i="3"/>
  <c r="B123" i="3"/>
  <c r="D122" i="3"/>
  <c r="C122" i="3"/>
  <c r="B122" i="3"/>
  <c r="D121" i="3"/>
  <c r="C121" i="3"/>
  <c r="B121" i="3"/>
  <c r="D120" i="3"/>
  <c r="C120" i="3"/>
  <c r="B120" i="3"/>
  <c r="D119" i="3"/>
  <c r="C119" i="3"/>
  <c r="B119" i="3"/>
  <c r="D118" i="3"/>
  <c r="C118" i="3"/>
  <c r="B118" i="3"/>
  <c r="D117" i="3"/>
  <c r="C117" i="3"/>
  <c r="B117" i="3"/>
  <c r="D116" i="3"/>
  <c r="C116" i="3"/>
  <c r="B116" i="3"/>
  <c r="D115" i="3"/>
  <c r="C115" i="3"/>
  <c r="B115" i="3"/>
  <c r="D114" i="3"/>
  <c r="C114" i="3"/>
  <c r="B114" i="3"/>
  <c r="D113" i="3"/>
  <c r="C113" i="3"/>
  <c r="B113" i="3"/>
  <c r="D112" i="3"/>
  <c r="C112" i="3"/>
  <c r="B112" i="3"/>
  <c r="D111" i="3"/>
  <c r="C111" i="3"/>
  <c r="B111" i="3"/>
  <c r="D110" i="3"/>
  <c r="C110" i="3"/>
  <c r="B110" i="3"/>
  <c r="D109" i="3"/>
  <c r="C109" i="3"/>
  <c r="B109" i="3"/>
  <c r="D108" i="3"/>
  <c r="C108" i="3"/>
  <c r="B108" i="3"/>
  <c r="D107" i="3"/>
  <c r="C107" i="3"/>
  <c r="B107" i="3"/>
  <c r="D106" i="3"/>
  <c r="C106" i="3"/>
  <c r="B106" i="3"/>
  <c r="D105" i="3"/>
  <c r="C105" i="3"/>
  <c r="B105" i="3"/>
  <c r="D104" i="3"/>
  <c r="C104" i="3"/>
  <c r="B104" i="3"/>
  <c r="D103" i="3"/>
  <c r="C103" i="3"/>
  <c r="B103" i="3"/>
  <c r="D102" i="3"/>
  <c r="C102" i="3"/>
  <c r="B102" i="3"/>
  <c r="D101" i="3"/>
  <c r="C101" i="3"/>
  <c r="B101" i="3"/>
  <c r="D100" i="3"/>
  <c r="C100" i="3"/>
  <c r="B100" i="3"/>
  <c r="D99" i="3"/>
  <c r="C99" i="3"/>
  <c r="B99" i="3"/>
  <c r="D98" i="3"/>
  <c r="C98" i="3"/>
  <c r="B98" i="3"/>
  <c r="D97" i="3"/>
  <c r="C97" i="3"/>
  <c r="B97" i="3"/>
  <c r="D96" i="3"/>
  <c r="C96" i="3"/>
  <c r="B96" i="3"/>
  <c r="D95" i="3"/>
  <c r="C95" i="3"/>
  <c r="B95" i="3"/>
  <c r="D94" i="3"/>
  <c r="C94" i="3"/>
  <c r="B94" i="3"/>
  <c r="D93" i="3"/>
  <c r="C93" i="3"/>
  <c r="B93" i="3"/>
  <c r="D92" i="3"/>
  <c r="C92" i="3"/>
  <c r="B92" i="3"/>
  <c r="D91" i="3"/>
  <c r="C91" i="3"/>
  <c r="B91" i="3"/>
  <c r="D90" i="3"/>
  <c r="C90" i="3"/>
  <c r="B90" i="3"/>
  <c r="D89" i="3"/>
  <c r="C89" i="3"/>
  <c r="B89" i="3"/>
  <c r="D88" i="3"/>
  <c r="C88" i="3"/>
  <c r="B88" i="3"/>
  <c r="D87" i="3"/>
  <c r="C87" i="3"/>
  <c r="B87" i="3"/>
  <c r="D86" i="3"/>
  <c r="C86" i="3"/>
  <c r="B86" i="3"/>
  <c r="D85" i="3"/>
  <c r="C85" i="3"/>
  <c r="B85" i="3"/>
  <c r="D84" i="3"/>
  <c r="C84" i="3"/>
  <c r="B84" i="3"/>
  <c r="D83" i="3"/>
  <c r="C83" i="3"/>
  <c r="B83" i="3"/>
  <c r="D82" i="3"/>
  <c r="D5" i="3" s="1"/>
  <c r="C82" i="3"/>
  <c r="C5" i="3" s="1"/>
  <c r="B82" i="3"/>
  <c r="B5" i="3" s="1"/>
  <c r="D81" i="3"/>
  <c r="C81" i="3"/>
  <c r="B81" i="3"/>
  <c r="D80" i="3"/>
  <c r="C80" i="3"/>
  <c r="B80" i="3"/>
  <c r="D79" i="3"/>
  <c r="C79" i="3"/>
  <c r="B79" i="3"/>
  <c r="D78" i="3"/>
  <c r="C78" i="3"/>
  <c r="B78" i="3"/>
  <c r="D77" i="3"/>
  <c r="C77" i="3"/>
  <c r="B77" i="3"/>
  <c r="D76" i="3"/>
  <c r="C76" i="3"/>
  <c r="B76" i="3"/>
  <c r="D75" i="3"/>
  <c r="C75" i="3"/>
  <c r="B75" i="3"/>
  <c r="D74" i="3"/>
  <c r="C74" i="3"/>
  <c r="B74" i="3"/>
  <c r="D73" i="3"/>
  <c r="C73" i="3"/>
  <c r="B73" i="3"/>
  <c r="D72" i="3"/>
  <c r="C72" i="3"/>
  <c r="B72" i="3"/>
  <c r="D71" i="3"/>
  <c r="C71" i="3"/>
  <c r="B71" i="3"/>
  <c r="D70" i="3"/>
  <c r="C70" i="3"/>
  <c r="B70" i="3"/>
  <c r="D69" i="3"/>
  <c r="C69" i="3"/>
  <c r="B69" i="3"/>
  <c r="D68" i="3"/>
  <c r="C68" i="3"/>
  <c r="B68" i="3"/>
  <c r="D67" i="3"/>
  <c r="C67" i="3"/>
  <c r="B67" i="3"/>
  <c r="D66" i="3"/>
  <c r="C66" i="3"/>
  <c r="B66" i="3"/>
  <c r="D65" i="3"/>
  <c r="C65" i="3"/>
  <c r="B65" i="3"/>
  <c r="D64" i="3"/>
  <c r="C64" i="3"/>
  <c r="B64" i="3"/>
  <c r="D63" i="3"/>
  <c r="C63" i="3"/>
  <c r="B63" i="3"/>
  <c r="D62" i="3"/>
  <c r="C62" i="3"/>
  <c r="B62" i="3"/>
  <c r="D61" i="3"/>
  <c r="C61" i="3"/>
  <c r="B61" i="3"/>
  <c r="D60" i="3"/>
  <c r="C60" i="3"/>
  <c r="B60" i="3"/>
  <c r="D59" i="3"/>
  <c r="C59" i="3"/>
  <c r="B59" i="3"/>
  <c r="D58" i="3"/>
  <c r="C58" i="3"/>
  <c r="B58" i="3"/>
  <c r="D57" i="3"/>
  <c r="C57" i="3"/>
  <c r="B57" i="3"/>
  <c r="D56" i="3"/>
  <c r="C56" i="3"/>
  <c r="B56" i="3"/>
  <c r="D55" i="3"/>
  <c r="C55" i="3"/>
  <c r="B55" i="3"/>
  <c r="D54" i="3"/>
  <c r="C54" i="3"/>
  <c r="B54" i="3"/>
  <c r="D53" i="3"/>
  <c r="C53" i="3"/>
  <c r="B53" i="3"/>
  <c r="D52" i="3"/>
  <c r="C52" i="3"/>
  <c r="B52" i="3"/>
  <c r="D51" i="3"/>
  <c r="C51" i="3"/>
  <c r="B51" i="3"/>
  <c r="D50" i="3"/>
  <c r="C50" i="3"/>
  <c r="B50" i="3"/>
  <c r="D49" i="3"/>
  <c r="C49" i="3"/>
  <c r="B49" i="3"/>
  <c r="D48" i="3"/>
  <c r="C48" i="3"/>
  <c r="B48" i="3"/>
  <c r="D47" i="3"/>
  <c r="C47" i="3"/>
  <c r="B47" i="3"/>
  <c r="D46" i="3"/>
  <c r="C46" i="3"/>
  <c r="B46" i="3"/>
  <c r="D45" i="3"/>
  <c r="C45" i="3"/>
  <c r="B45" i="3"/>
  <c r="D44" i="3"/>
  <c r="C44" i="3"/>
  <c r="B44" i="3"/>
  <c r="D43" i="3"/>
  <c r="C43" i="3"/>
  <c r="B43" i="3"/>
  <c r="D42" i="3"/>
  <c r="C42" i="3"/>
  <c r="B42" i="3"/>
  <c r="D41" i="3"/>
  <c r="C41" i="3"/>
  <c r="B41" i="3"/>
  <c r="D40" i="3"/>
  <c r="C40" i="3"/>
  <c r="B40" i="3"/>
  <c r="D39" i="3"/>
  <c r="C39" i="3"/>
  <c r="B39" i="3"/>
  <c r="D38" i="3"/>
  <c r="C38" i="3"/>
  <c r="B38" i="3"/>
  <c r="D37" i="3"/>
  <c r="C37" i="3"/>
  <c r="B37" i="3"/>
  <c r="D36" i="3"/>
  <c r="C36" i="3"/>
  <c r="B36" i="3"/>
  <c r="D35" i="3"/>
  <c r="C35" i="3"/>
  <c r="B35" i="3"/>
  <c r="D34" i="3"/>
  <c r="C34" i="3"/>
  <c r="B34" i="3"/>
  <c r="D33" i="3"/>
  <c r="C33" i="3"/>
  <c r="B33" i="3"/>
  <c r="D32" i="3"/>
  <c r="C32" i="3"/>
  <c r="B32" i="3"/>
  <c r="D31" i="3"/>
  <c r="C31" i="3"/>
  <c r="B31" i="3"/>
  <c r="D30" i="3"/>
  <c r="C30" i="3"/>
  <c r="B30" i="3"/>
  <c r="D29" i="3"/>
  <c r="C29" i="3"/>
  <c r="B29" i="3"/>
  <c r="D28" i="3"/>
  <c r="C28" i="3"/>
  <c r="B28" i="3"/>
  <c r="D27" i="3"/>
  <c r="C27" i="3"/>
  <c r="B27" i="3"/>
  <c r="D26" i="3"/>
  <c r="C26" i="3"/>
  <c r="B26" i="3"/>
  <c r="D25" i="3"/>
  <c r="D4" i="3" s="1"/>
  <c r="C25" i="3"/>
  <c r="C4" i="3" s="1"/>
  <c r="B25" i="3"/>
  <c r="B4" i="3" s="1"/>
  <c r="D24" i="3"/>
  <c r="C24" i="3"/>
  <c r="B24" i="3"/>
  <c r="D23" i="3"/>
  <c r="C23" i="3"/>
  <c r="B23" i="3"/>
  <c r="E22" i="3"/>
  <c r="D22" i="3"/>
  <c r="C22" i="3"/>
  <c r="B22" i="3"/>
  <c r="D21" i="3"/>
  <c r="C21" i="3"/>
  <c r="B21" i="3"/>
  <c r="D20" i="3"/>
  <c r="C20" i="3"/>
  <c r="B20" i="3"/>
  <c r="D19" i="3"/>
  <c r="C19" i="3"/>
  <c r="B19" i="3"/>
  <c r="D18" i="3"/>
  <c r="D3" i="3" s="1"/>
  <c r="C18" i="3"/>
  <c r="B18" i="3"/>
  <c r="B3" i="3" s="1"/>
  <c r="D17" i="3"/>
  <c r="C17" i="3"/>
  <c r="B17" i="3"/>
  <c r="D16" i="3"/>
  <c r="C16" i="3"/>
  <c r="B16" i="3"/>
  <c r="E15" i="3"/>
  <c r="D15" i="3"/>
  <c r="C15" i="3"/>
  <c r="B15" i="3"/>
  <c r="D14" i="3"/>
  <c r="C14" i="3"/>
  <c r="B14" i="3"/>
  <c r="D13" i="3"/>
  <c r="C13" i="3"/>
  <c r="B13" i="3"/>
  <c r="D12" i="3"/>
  <c r="C12" i="3"/>
  <c r="B12" i="3"/>
  <c r="D11" i="3"/>
  <c r="D2" i="3" s="1"/>
  <c r="C11" i="3"/>
  <c r="B11" i="3"/>
  <c r="B2" i="3" s="1"/>
  <c r="I160" i="2"/>
  <c r="N27" i="2"/>
  <c r="M27" i="2"/>
  <c r="L27" i="2"/>
  <c r="K27" i="2"/>
  <c r="J27" i="2"/>
  <c r="I27" i="2"/>
  <c r="H27" i="2"/>
  <c r="G27" i="2"/>
  <c r="F27" i="2"/>
  <c r="E27" i="2"/>
  <c r="D27" i="2"/>
  <c r="C27" i="2"/>
  <c r="N26" i="2"/>
  <c r="M26" i="2"/>
  <c r="L26" i="2"/>
  <c r="K26" i="2"/>
  <c r="J26" i="2"/>
  <c r="I26" i="2"/>
  <c r="H26" i="2"/>
  <c r="G26" i="2"/>
  <c r="F26" i="2"/>
  <c r="E26" i="2"/>
  <c r="D26" i="2"/>
  <c r="C26" i="2"/>
  <c r="N25" i="2"/>
  <c r="M25" i="2"/>
  <c r="L25" i="2"/>
  <c r="K25" i="2"/>
  <c r="J25" i="2"/>
  <c r="I25" i="2"/>
  <c r="H25" i="2"/>
  <c r="G25" i="2"/>
  <c r="F25" i="2"/>
  <c r="E25" i="2"/>
  <c r="D25" i="2"/>
  <c r="C25" i="2"/>
  <c r="N24" i="2"/>
  <c r="M24" i="2"/>
  <c r="L24" i="2"/>
  <c r="K24" i="2"/>
  <c r="J24" i="2"/>
  <c r="I24" i="2"/>
  <c r="H24" i="2"/>
  <c r="G24" i="2"/>
  <c r="F24" i="2"/>
  <c r="E24" i="2"/>
  <c r="D24" i="2"/>
  <c r="C24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N21" i="2"/>
  <c r="M21" i="2"/>
  <c r="L21" i="2"/>
  <c r="K21" i="2"/>
  <c r="J21" i="2"/>
  <c r="I21" i="2"/>
  <c r="H21" i="2"/>
  <c r="G21" i="2"/>
  <c r="F21" i="2"/>
  <c r="E21" i="2"/>
  <c r="D21" i="2"/>
  <c r="C21" i="2"/>
  <c r="N20" i="2"/>
  <c r="M20" i="2"/>
  <c r="L20" i="2"/>
  <c r="K20" i="2"/>
  <c r="J20" i="2"/>
  <c r="I20" i="2"/>
  <c r="H20" i="2"/>
  <c r="G20" i="2"/>
  <c r="F20" i="2"/>
  <c r="E20" i="2"/>
  <c r="D20" i="2"/>
  <c r="C20" i="2"/>
  <c r="N19" i="2"/>
  <c r="M19" i="2"/>
  <c r="L19" i="2"/>
  <c r="K19" i="2"/>
  <c r="J19" i="2"/>
  <c r="I19" i="2"/>
  <c r="H19" i="2"/>
  <c r="G19" i="2"/>
  <c r="F19" i="2"/>
  <c r="E19" i="2"/>
  <c r="D19" i="2"/>
  <c r="C19" i="2"/>
  <c r="N18" i="2"/>
  <c r="M18" i="2"/>
  <c r="L18" i="2"/>
  <c r="K18" i="2"/>
  <c r="J18" i="2"/>
  <c r="I18" i="2"/>
  <c r="H18" i="2"/>
  <c r="G18" i="2"/>
  <c r="F18" i="2"/>
  <c r="E18" i="2"/>
  <c r="D18" i="2"/>
  <c r="C18" i="2"/>
  <c r="N17" i="2"/>
  <c r="M17" i="2"/>
  <c r="L17" i="2"/>
  <c r="K17" i="2"/>
  <c r="I17" i="2"/>
  <c r="H17" i="2"/>
  <c r="G17" i="2"/>
  <c r="F17" i="2"/>
  <c r="E17" i="2"/>
  <c r="D17" i="2"/>
  <c r="C17" i="2"/>
  <c r="N16" i="2"/>
  <c r="M16" i="2"/>
  <c r="L16" i="2"/>
  <c r="K16" i="2"/>
  <c r="J16" i="2"/>
  <c r="I16" i="2"/>
  <c r="H16" i="2"/>
  <c r="G16" i="2"/>
  <c r="F16" i="2"/>
  <c r="E16" i="2"/>
  <c r="D16" i="2"/>
  <c r="C16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N14" i="2"/>
  <c r="M14" i="2"/>
  <c r="L14" i="2"/>
  <c r="K14" i="2"/>
  <c r="J14" i="2"/>
  <c r="I14" i="2"/>
  <c r="H14" i="2"/>
  <c r="G14" i="2"/>
  <c r="F14" i="2"/>
  <c r="E14" i="2"/>
  <c r="D14" i="2"/>
  <c r="C14" i="2"/>
  <c r="P13" i="2"/>
  <c r="O13" i="2"/>
  <c r="N13" i="2"/>
  <c r="M13" i="2"/>
  <c r="L13" i="2"/>
  <c r="K13" i="2"/>
  <c r="J13" i="2"/>
  <c r="H13" i="2"/>
  <c r="G13" i="2"/>
  <c r="F13" i="2"/>
  <c r="E13" i="2"/>
  <c r="D13" i="2"/>
  <c r="C13" i="2"/>
  <c r="B13" i="2"/>
  <c r="C9" i="2"/>
  <c r="C6" i="2"/>
  <c r="C5" i="2"/>
  <c r="D21" i="4"/>
  <c r="E21" i="4" s="1"/>
  <c r="F21" i="4" s="1"/>
  <c r="C21" i="4"/>
  <c r="E20" i="4"/>
  <c r="F20" i="4" s="1"/>
  <c r="D20" i="4"/>
  <c r="C20" i="4"/>
  <c r="C19" i="4"/>
  <c r="E19" i="4" s="1"/>
  <c r="F19" i="4" s="1"/>
  <c r="C18" i="4"/>
  <c r="E18" i="4" s="1"/>
  <c r="F18" i="4" s="1"/>
  <c r="C17" i="4"/>
  <c r="F16" i="4"/>
  <c r="C16" i="4"/>
  <c r="C15" i="4"/>
  <c r="F11" i="4"/>
  <c r="E11" i="4"/>
  <c r="D11" i="4"/>
  <c r="E10" i="4"/>
  <c r="F10" i="4" s="1"/>
  <c r="D10" i="4"/>
  <c r="D9" i="4"/>
  <c r="E9" i="4" s="1"/>
  <c r="F9" i="4" s="1"/>
  <c r="D8" i="4"/>
  <c r="E8" i="4" s="1"/>
  <c r="F8" i="4" s="1"/>
  <c r="F7" i="4"/>
  <c r="E7" i="4"/>
  <c r="D7" i="4"/>
  <c r="D17" i="4" s="1"/>
  <c r="E17" i="4" s="1"/>
  <c r="F17" i="4" s="1"/>
  <c r="F6" i="4"/>
  <c r="E6" i="4"/>
  <c r="D6" i="4"/>
  <c r="D16" i="4" s="1"/>
  <c r="E16" i="4" s="1"/>
  <c r="D5" i="4"/>
  <c r="D15" i="4" s="1"/>
  <c r="E15" i="4" s="1"/>
  <c r="F15" i="4" s="1"/>
  <c r="Q164" i="1"/>
  <c r="Q161" i="1"/>
  <c r="Q160" i="1"/>
  <c r="Q159" i="1"/>
  <c r="Q158" i="1"/>
  <c r="Q157" i="1"/>
  <c r="Q156" i="1"/>
  <c r="O158" i="2" s="1"/>
  <c r="Q155" i="1"/>
  <c r="O157" i="2" s="1"/>
  <c r="Q154" i="1"/>
  <c r="Q153" i="1"/>
  <c r="O155" i="2" s="1"/>
  <c r="Q152" i="1"/>
  <c r="Q151" i="1"/>
  <c r="Q150" i="1"/>
  <c r="Q149" i="1"/>
  <c r="Q148" i="1"/>
  <c r="O150" i="2" s="1"/>
  <c r="Q147" i="1"/>
  <c r="O149" i="2" s="1"/>
  <c r="Q146" i="1"/>
  <c r="Q145" i="1"/>
  <c r="O147" i="2" s="1"/>
  <c r="Q144" i="1"/>
  <c r="Q143" i="1"/>
  <c r="Q142" i="1"/>
  <c r="Q141" i="1"/>
  <c r="Q140" i="1"/>
  <c r="O142" i="2" s="1"/>
  <c r="Q139" i="1"/>
  <c r="O141" i="2" s="1"/>
  <c r="Q138" i="1"/>
  <c r="Q137" i="1"/>
  <c r="O139" i="2" s="1"/>
  <c r="Q136" i="1"/>
  <c r="Q135" i="1"/>
  <c r="Q134" i="1"/>
  <c r="Q133" i="1"/>
  <c r="Q132" i="1"/>
  <c r="O134" i="2" s="1"/>
  <c r="Q131" i="1"/>
  <c r="O133" i="2" s="1"/>
  <c r="Q130" i="1"/>
  <c r="Q129" i="1"/>
  <c r="O131" i="2" s="1"/>
  <c r="Q128" i="1"/>
  <c r="Q127" i="1"/>
  <c r="Q126" i="1"/>
  <c r="Q125" i="1"/>
  <c r="O127" i="2" s="1"/>
  <c r="Q124" i="1"/>
  <c r="Q123" i="1"/>
  <c r="Q122" i="1"/>
  <c r="Q121" i="1"/>
  <c r="O123" i="2" s="1"/>
  <c r="Q120" i="1"/>
  <c r="Q119" i="1"/>
  <c r="C119" i="1"/>
  <c r="Q118" i="1"/>
  <c r="O120" i="2" s="1"/>
  <c r="Q117" i="1"/>
  <c r="Q116" i="1"/>
  <c r="O118" i="2" s="1"/>
  <c r="Q115" i="1"/>
  <c r="Q114" i="1"/>
  <c r="O116" i="2" s="1"/>
  <c r="Q113" i="1"/>
  <c r="Q112" i="1"/>
  <c r="O114" i="2" s="1"/>
  <c r="Q111" i="1"/>
  <c r="Q110" i="1"/>
  <c r="O112" i="2" s="1"/>
  <c r="Q109" i="1"/>
  <c r="Q108" i="1"/>
  <c r="O110" i="2" s="1"/>
  <c r="Q107" i="1"/>
  <c r="Q106" i="1"/>
  <c r="O108" i="2" s="1"/>
  <c r="Q105" i="1"/>
  <c r="Q104" i="1"/>
  <c r="O106" i="2" s="1"/>
  <c r="Q103" i="1"/>
  <c r="Q102" i="1"/>
  <c r="Q101" i="1"/>
  <c r="Q100" i="1"/>
  <c r="O102" i="2" s="1"/>
  <c r="Q99" i="1"/>
  <c r="Q98" i="1"/>
  <c r="O100" i="2" s="1"/>
  <c r="D98" i="1"/>
  <c r="Q97" i="1"/>
  <c r="D97" i="1"/>
  <c r="C97" i="1"/>
  <c r="C98" i="1" s="1"/>
  <c r="Q96" i="1"/>
  <c r="Q95" i="1"/>
  <c r="Q94" i="1"/>
  <c r="Q93" i="1"/>
  <c r="Q92" i="1"/>
  <c r="Q91" i="1"/>
  <c r="Q90" i="1"/>
  <c r="O92" i="2" s="1"/>
  <c r="Q89" i="1"/>
  <c r="Q88" i="1"/>
  <c r="Q87" i="1"/>
  <c r="Q86" i="1"/>
  <c r="O88" i="2" s="1"/>
  <c r="E102" i="3"/>
  <c r="E101" i="3"/>
  <c r="E100" i="3"/>
  <c r="E158" i="3"/>
  <c r="E140" i="3"/>
  <c r="E48" i="3"/>
  <c r="E47" i="3"/>
  <c r="E46" i="3"/>
  <c r="Q85" i="1"/>
  <c r="C85" i="1"/>
  <c r="Q84" i="1"/>
  <c r="Q83" i="1"/>
  <c r="Q82" i="1"/>
  <c r="Q81" i="1"/>
  <c r="Q80" i="1"/>
  <c r="O82" i="2" s="1"/>
  <c r="Q79" i="1"/>
  <c r="Q78" i="1"/>
  <c r="O80" i="2" s="1"/>
  <c r="Q77" i="1"/>
  <c r="Q76" i="1"/>
  <c r="O78" i="2" s="1"/>
  <c r="Q75" i="1"/>
  <c r="Q74" i="1"/>
  <c r="O76" i="2" s="1"/>
  <c r="Q73" i="1"/>
  <c r="Q72" i="1"/>
  <c r="O74" i="2" s="1"/>
  <c r="Q71" i="1"/>
  <c r="Q70" i="1"/>
  <c r="O72" i="2" s="1"/>
  <c r="Q69" i="1"/>
  <c r="Q68" i="1"/>
  <c r="O70" i="2" s="1"/>
  <c r="Q67" i="1"/>
  <c r="Q66" i="1"/>
  <c r="O68" i="2" s="1"/>
  <c r="Q65" i="1"/>
  <c r="Q64" i="1"/>
  <c r="O66" i="2" s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5" i="1"/>
  <c r="E24" i="3" s="1"/>
  <c r="Q24" i="1"/>
  <c r="R24" i="1" s="1"/>
  <c r="P26" i="2" s="1"/>
  <c r="Q23" i="1"/>
  <c r="E23" i="3" s="1"/>
  <c r="Q22" i="1"/>
  <c r="R22" i="1" s="1"/>
  <c r="P24" i="2" s="1"/>
  <c r="R21" i="1"/>
  <c r="P23" i="2" s="1"/>
  <c r="R20" i="1"/>
  <c r="P22" i="2" s="1"/>
  <c r="Q19" i="1"/>
  <c r="R19" i="1" s="1"/>
  <c r="P21" i="2" s="1"/>
  <c r="Q18" i="1"/>
  <c r="E14" i="3" s="1"/>
  <c r="Q17" i="1"/>
  <c r="R17" i="1" s="1"/>
  <c r="P19" i="2" s="1"/>
  <c r="Q16" i="1"/>
  <c r="E13" i="3" s="1"/>
  <c r="Q15" i="1"/>
  <c r="R15" i="1" s="1"/>
  <c r="P17" i="2" s="1"/>
  <c r="Q14" i="1"/>
  <c r="E12" i="3" s="1"/>
  <c r="Q13" i="1"/>
  <c r="E18" i="3" s="1"/>
  <c r="Q12" i="1"/>
  <c r="E11" i="3" s="1"/>
  <c r="E151" i="3" l="1"/>
  <c r="O36" i="2"/>
  <c r="E31" i="3"/>
  <c r="O48" i="2"/>
  <c r="E34" i="3"/>
  <c r="O56" i="2"/>
  <c r="E37" i="3"/>
  <c r="O64" i="2"/>
  <c r="E79" i="3"/>
  <c r="O37" i="2"/>
  <c r="E27" i="3"/>
  <c r="O34" i="2"/>
  <c r="E80" i="3"/>
  <c r="O38" i="2"/>
  <c r="E30" i="3"/>
  <c r="O42" i="2"/>
  <c r="E83" i="3"/>
  <c r="O46" i="2"/>
  <c r="E33" i="3"/>
  <c r="O50" i="2"/>
  <c r="E86" i="3"/>
  <c r="O54" i="2"/>
  <c r="E36" i="3"/>
  <c r="O58" i="2"/>
  <c r="E89" i="3"/>
  <c r="O62" i="2"/>
  <c r="E98" i="3"/>
  <c r="O86" i="2"/>
  <c r="R87" i="1"/>
  <c r="P89" i="2" s="1"/>
  <c r="O89" i="2"/>
  <c r="R91" i="1"/>
  <c r="P93" i="2" s="1"/>
  <c r="O93" i="2"/>
  <c r="R95" i="1"/>
  <c r="P97" i="2" s="1"/>
  <c r="O97" i="2"/>
  <c r="R97" i="1"/>
  <c r="P99" i="2" s="1"/>
  <c r="O99" i="2"/>
  <c r="R119" i="1"/>
  <c r="P121" i="2" s="1"/>
  <c r="O121" i="2"/>
  <c r="R123" i="1"/>
  <c r="P125" i="2" s="1"/>
  <c r="O125" i="2"/>
  <c r="R127" i="1"/>
  <c r="P129" i="2" s="1"/>
  <c r="O129" i="2"/>
  <c r="E71" i="3"/>
  <c r="O137" i="2"/>
  <c r="E74" i="3"/>
  <c r="O145" i="2"/>
  <c r="E77" i="3"/>
  <c r="O153" i="2"/>
  <c r="E170" i="3"/>
  <c r="P161" i="2"/>
  <c r="O161" i="2"/>
  <c r="E81" i="3"/>
  <c r="O39" i="2"/>
  <c r="E134" i="3"/>
  <c r="O43" i="2"/>
  <c r="E84" i="3"/>
  <c r="O47" i="2"/>
  <c r="E135" i="3"/>
  <c r="O51" i="2"/>
  <c r="E87" i="3"/>
  <c r="O55" i="2"/>
  <c r="E136" i="3"/>
  <c r="O59" i="2"/>
  <c r="E90" i="3"/>
  <c r="O63" i="2"/>
  <c r="E137" i="3"/>
  <c r="O67" i="2"/>
  <c r="E93" i="3"/>
  <c r="O71" i="2"/>
  <c r="E138" i="3"/>
  <c r="O75" i="2"/>
  <c r="E96" i="3"/>
  <c r="O79" i="2"/>
  <c r="E139" i="3"/>
  <c r="O83" i="2"/>
  <c r="R88" i="1"/>
  <c r="P90" i="2" s="1"/>
  <c r="O90" i="2"/>
  <c r="R92" i="1"/>
  <c r="P94" i="2" s="1"/>
  <c r="O94" i="2"/>
  <c r="R96" i="1"/>
  <c r="P98" i="2" s="1"/>
  <c r="O98" i="2"/>
  <c r="R101" i="1"/>
  <c r="P103" i="2" s="1"/>
  <c r="O103" i="2"/>
  <c r="R105" i="1"/>
  <c r="P107" i="2" s="1"/>
  <c r="O107" i="2"/>
  <c r="R109" i="1"/>
  <c r="P111" i="2" s="1"/>
  <c r="O111" i="2"/>
  <c r="R113" i="1"/>
  <c r="P115" i="2" s="1"/>
  <c r="O115" i="2"/>
  <c r="R117" i="1"/>
  <c r="P119" i="2" s="1"/>
  <c r="O119" i="2"/>
  <c r="R120" i="1"/>
  <c r="P122" i="2" s="1"/>
  <c r="O122" i="2"/>
  <c r="R124" i="1"/>
  <c r="P126" i="2" s="1"/>
  <c r="O126" i="2"/>
  <c r="E69" i="3"/>
  <c r="O130" i="2"/>
  <c r="E75" i="3"/>
  <c r="O146" i="2"/>
  <c r="E78" i="3"/>
  <c r="O154" i="2"/>
  <c r="E25" i="3"/>
  <c r="O32" i="2"/>
  <c r="E152" i="3"/>
  <c r="O44" i="2"/>
  <c r="E153" i="3"/>
  <c r="O52" i="2"/>
  <c r="E154" i="3"/>
  <c r="O60" i="2"/>
  <c r="E157" i="3"/>
  <c r="O84" i="2"/>
  <c r="E99" i="3"/>
  <c r="O87" i="2"/>
  <c r="R89" i="1"/>
  <c r="P91" i="2" s="1"/>
  <c r="O91" i="2"/>
  <c r="R93" i="1"/>
  <c r="P95" i="2" s="1"/>
  <c r="O95" i="2"/>
  <c r="E55" i="3"/>
  <c r="O104" i="2"/>
  <c r="R133" i="1"/>
  <c r="P135" i="2" s="1"/>
  <c r="O135" i="2"/>
  <c r="R141" i="1"/>
  <c r="P143" i="2" s="1"/>
  <c r="O143" i="2"/>
  <c r="R149" i="1"/>
  <c r="P151" i="2" s="1"/>
  <c r="O151" i="2"/>
  <c r="R157" i="1"/>
  <c r="P159" i="2" s="1"/>
  <c r="O159" i="2"/>
  <c r="E28" i="3"/>
  <c r="O40" i="2"/>
  <c r="E26" i="3"/>
  <c r="O33" i="2"/>
  <c r="E29" i="3"/>
  <c r="O41" i="2"/>
  <c r="E32" i="3"/>
  <c r="O49" i="2"/>
  <c r="E85" i="3"/>
  <c r="O53" i="2"/>
  <c r="E35" i="3"/>
  <c r="O57" i="2"/>
  <c r="E88" i="3"/>
  <c r="O61" i="2"/>
  <c r="E38" i="3"/>
  <c r="O65" i="2"/>
  <c r="E91" i="3"/>
  <c r="O69" i="2"/>
  <c r="E41" i="3"/>
  <c r="O73" i="2"/>
  <c r="E94" i="3"/>
  <c r="O77" i="2"/>
  <c r="E44" i="3"/>
  <c r="O81" i="2"/>
  <c r="E97" i="3"/>
  <c r="O85" i="2"/>
  <c r="R94" i="1"/>
  <c r="P96" i="2" s="1"/>
  <c r="O96" i="2"/>
  <c r="R99" i="1"/>
  <c r="P101" i="2" s="1"/>
  <c r="O101" i="2"/>
  <c r="R107" i="1"/>
  <c r="P109" i="2" s="1"/>
  <c r="O109" i="2"/>
  <c r="R111" i="1"/>
  <c r="P113" i="2" s="1"/>
  <c r="O113" i="2"/>
  <c r="R115" i="1"/>
  <c r="P117" i="2" s="1"/>
  <c r="O117" i="2"/>
  <c r="R122" i="1"/>
  <c r="P124" i="2" s="1"/>
  <c r="O124" i="2"/>
  <c r="R126" i="1"/>
  <c r="P128" i="2" s="1"/>
  <c r="O128" i="2"/>
  <c r="E165" i="3"/>
  <c r="O132" i="2"/>
  <c r="E70" i="3"/>
  <c r="O136" i="2"/>
  <c r="E166" i="3"/>
  <c r="O140" i="2"/>
  <c r="E73" i="3"/>
  <c r="O144" i="2"/>
  <c r="E167" i="3"/>
  <c r="O148" i="2"/>
  <c r="E76" i="3"/>
  <c r="O152" i="2"/>
  <c r="E168" i="3"/>
  <c r="O156" i="2"/>
  <c r="O166" i="2"/>
  <c r="P166" i="2"/>
  <c r="R161" i="1"/>
  <c r="P163" i="2"/>
  <c r="O163" i="2"/>
  <c r="P162" i="2"/>
  <c r="O162" i="2"/>
  <c r="E72" i="3"/>
  <c r="O138" i="2"/>
  <c r="R103" i="1"/>
  <c r="P105" i="2" s="1"/>
  <c r="O105" i="2"/>
  <c r="E82" i="3"/>
  <c r="O45" i="2"/>
  <c r="E133" i="3"/>
  <c r="O35" i="2"/>
  <c r="R40" i="1"/>
  <c r="P42" i="2" s="1"/>
  <c r="C86" i="1"/>
  <c r="R158" i="1"/>
  <c r="E169" i="3"/>
  <c r="R50" i="1"/>
  <c r="P52" i="2" s="1"/>
  <c r="R152" i="1"/>
  <c r="P154" i="2" s="1"/>
  <c r="R155" i="1"/>
  <c r="P157" i="2" s="1"/>
  <c r="R164" i="1"/>
  <c r="R56" i="1"/>
  <c r="P58" i="2" s="1"/>
  <c r="R67" i="1"/>
  <c r="P69" i="2" s="1"/>
  <c r="R34" i="1"/>
  <c r="P36" i="2" s="1"/>
  <c r="R32" i="1"/>
  <c r="P34" i="2" s="1"/>
  <c r="R48" i="1"/>
  <c r="P50" i="2" s="1"/>
  <c r="R75" i="1"/>
  <c r="P77" i="2" s="1"/>
  <c r="R83" i="1"/>
  <c r="P85" i="2" s="1"/>
  <c r="R85" i="1"/>
  <c r="P87" i="2" s="1"/>
  <c r="R42" i="1"/>
  <c r="P44" i="2" s="1"/>
  <c r="R58" i="1"/>
  <c r="P60" i="2" s="1"/>
  <c r="R144" i="1"/>
  <c r="P146" i="2" s="1"/>
  <c r="R147" i="1"/>
  <c r="P149" i="2" s="1"/>
  <c r="O160" i="2"/>
  <c r="R128" i="1"/>
  <c r="P130" i="2" s="1"/>
  <c r="R131" i="1"/>
  <c r="P133" i="2" s="1"/>
  <c r="R136" i="1"/>
  <c r="P138" i="2" s="1"/>
  <c r="R139" i="1"/>
  <c r="P141" i="2" s="1"/>
  <c r="R142" i="1"/>
  <c r="P144" i="2" s="1"/>
  <c r="R30" i="1"/>
  <c r="P32" i="2" s="1"/>
  <c r="R46" i="1"/>
  <c r="P48" i="2" s="1"/>
  <c r="R62" i="1"/>
  <c r="P64" i="2" s="1"/>
  <c r="R132" i="1"/>
  <c r="P134" i="2" s="1"/>
  <c r="R135" i="1"/>
  <c r="P137" i="2" s="1"/>
  <c r="R13" i="1"/>
  <c r="P15" i="2" s="1"/>
  <c r="R36" i="1"/>
  <c r="P38" i="2" s="1"/>
  <c r="R44" i="1"/>
  <c r="P46" i="2" s="1"/>
  <c r="R52" i="1"/>
  <c r="P54" i="2" s="1"/>
  <c r="R60" i="1"/>
  <c r="P62" i="2" s="1"/>
  <c r="C120" i="1"/>
  <c r="R143" i="1"/>
  <c r="P145" i="2" s="1"/>
  <c r="R148" i="1"/>
  <c r="P150" i="2" s="1"/>
  <c r="R151" i="1"/>
  <c r="P153" i="2" s="1"/>
  <c r="R156" i="1"/>
  <c r="P158" i="2" s="1"/>
  <c r="R38" i="1"/>
  <c r="P40" i="2" s="1"/>
  <c r="R54" i="1"/>
  <c r="P56" i="2" s="1"/>
  <c r="R140" i="1"/>
  <c r="P142" i="2" s="1"/>
  <c r="R160" i="1"/>
  <c r="E95" i="3"/>
  <c r="R76" i="1"/>
  <c r="P78" i="2" s="1"/>
  <c r="R82" i="1"/>
  <c r="P84" i="2" s="1"/>
  <c r="R130" i="1"/>
  <c r="P132" i="2" s="1"/>
  <c r="R146" i="1"/>
  <c r="P148" i="2" s="1"/>
  <c r="R12" i="1"/>
  <c r="R14" i="1"/>
  <c r="P16" i="2" s="1"/>
  <c r="R16" i="1"/>
  <c r="P18" i="2" s="1"/>
  <c r="R18" i="1"/>
  <c r="P20" i="2" s="1"/>
  <c r="R23" i="1"/>
  <c r="P25" i="2" s="1"/>
  <c r="R31" i="1"/>
  <c r="P33" i="2" s="1"/>
  <c r="R35" i="1"/>
  <c r="P37" i="2" s="1"/>
  <c r="R39" i="1"/>
  <c r="P41" i="2" s="1"/>
  <c r="R43" i="1"/>
  <c r="P45" i="2" s="1"/>
  <c r="R47" i="1"/>
  <c r="P49" i="2" s="1"/>
  <c r="R51" i="1"/>
  <c r="P53" i="2" s="1"/>
  <c r="R55" i="1"/>
  <c r="P57" i="2" s="1"/>
  <c r="R61" i="1"/>
  <c r="P63" i="2" s="1"/>
  <c r="R84" i="1"/>
  <c r="P86" i="2" s="1"/>
  <c r="E160" i="3"/>
  <c r="E107" i="3"/>
  <c r="E57" i="3"/>
  <c r="E161" i="3"/>
  <c r="E110" i="3"/>
  <c r="E58" i="3"/>
  <c r="E60" i="3"/>
  <c r="E162" i="3"/>
  <c r="E113" i="3"/>
  <c r="E115" i="3"/>
  <c r="E61" i="3"/>
  <c r="E164" i="3"/>
  <c r="E127" i="3"/>
  <c r="E130" i="3"/>
  <c r="R134" i="1"/>
  <c r="P136" i="2" s="1"/>
  <c r="R150" i="1"/>
  <c r="P152" i="2" s="1"/>
  <c r="R159" i="1"/>
  <c r="E40" i="3"/>
  <c r="R70" i="1"/>
  <c r="P72" i="2" s="1"/>
  <c r="E43" i="3"/>
  <c r="R78" i="1"/>
  <c r="P80" i="2" s="1"/>
  <c r="E103" i="3"/>
  <c r="E163" i="3"/>
  <c r="E119" i="3"/>
  <c r="E122" i="3"/>
  <c r="R125" i="1"/>
  <c r="P127" i="2" s="1"/>
  <c r="R65" i="1"/>
  <c r="P67" i="2" s="1"/>
  <c r="E92" i="3"/>
  <c r="R68" i="1"/>
  <c r="P70" i="2" s="1"/>
  <c r="R73" i="1"/>
  <c r="P75" i="2" s="1"/>
  <c r="E123" i="3"/>
  <c r="E64" i="3"/>
  <c r="E146" i="3"/>
  <c r="E126" i="3"/>
  <c r="E148" i="3"/>
  <c r="R137" i="1"/>
  <c r="P139" i="2" s="1"/>
  <c r="E150" i="3"/>
  <c r="R153" i="1"/>
  <c r="P155" i="2" s="1"/>
  <c r="E172" i="3"/>
  <c r="E5" i="4"/>
  <c r="F5" i="4" s="1"/>
  <c r="O14" i="2"/>
  <c r="O18" i="2"/>
  <c r="O27" i="2"/>
  <c r="R25" i="1"/>
  <c r="P27" i="2" s="1"/>
  <c r="R33" i="1"/>
  <c r="P35" i="2" s="1"/>
  <c r="R37" i="1"/>
  <c r="P39" i="2" s="1"/>
  <c r="R41" i="1"/>
  <c r="P43" i="2" s="1"/>
  <c r="R45" i="1"/>
  <c r="P47" i="2" s="1"/>
  <c r="R49" i="1"/>
  <c r="P51" i="2" s="1"/>
  <c r="R53" i="1"/>
  <c r="P55" i="2" s="1"/>
  <c r="R57" i="1"/>
  <c r="P59" i="2" s="1"/>
  <c r="R59" i="1"/>
  <c r="P61" i="2" s="1"/>
  <c r="R63" i="1"/>
  <c r="P65" i="2" s="1"/>
  <c r="E155" i="3"/>
  <c r="R66" i="1"/>
  <c r="P68" i="2" s="1"/>
  <c r="R71" i="1"/>
  <c r="P73" i="2" s="1"/>
  <c r="E156" i="3"/>
  <c r="R74" i="1"/>
  <c r="P76" i="2" s="1"/>
  <c r="R79" i="1"/>
  <c r="P81" i="2" s="1"/>
  <c r="R81" i="1"/>
  <c r="P83" i="2" s="1"/>
  <c r="E49" i="3"/>
  <c r="R86" i="1"/>
  <c r="P88" i="2" s="1"/>
  <c r="Q4" i="1"/>
  <c r="E19" i="3"/>
  <c r="O17" i="2"/>
  <c r="E20" i="3"/>
  <c r="O19" i="2"/>
  <c r="E21" i="3"/>
  <c r="O21" i="2"/>
  <c r="E16" i="3"/>
  <c r="O24" i="2"/>
  <c r="E17" i="3"/>
  <c r="O26" i="2"/>
  <c r="E39" i="3"/>
  <c r="R64" i="1"/>
  <c r="P66" i="2" s="1"/>
  <c r="R69" i="1"/>
  <c r="P71" i="2" s="1"/>
  <c r="E42" i="3"/>
  <c r="R72" i="1"/>
  <c r="P74" i="2" s="1"/>
  <c r="R77" i="1"/>
  <c r="P79" i="2" s="1"/>
  <c r="E45" i="3"/>
  <c r="R80" i="1"/>
  <c r="P82" i="2" s="1"/>
  <c r="E50" i="3"/>
  <c r="E159" i="3"/>
  <c r="R90" i="1"/>
  <c r="P92" i="2" s="1"/>
  <c r="E52" i="3"/>
  <c r="E54" i="3"/>
  <c r="E142" i="3"/>
  <c r="R98" i="1"/>
  <c r="P100" i="2" s="1"/>
  <c r="R100" i="1"/>
  <c r="P102" i="2" s="1"/>
  <c r="R102" i="1"/>
  <c r="P104" i="2" s="1"/>
  <c r="R104" i="1"/>
  <c r="P106" i="2" s="1"/>
  <c r="R106" i="1"/>
  <c r="P108" i="2" s="1"/>
  <c r="R108" i="1"/>
  <c r="P110" i="2" s="1"/>
  <c r="R110" i="1"/>
  <c r="P112" i="2" s="1"/>
  <c r="R112" i="1"/>
  <c r="P114" i="2" s="1"/>
  <c r="R114" i="1"/>
  <c r="P116" i="2" s="1"/>
  <c r="R116" i="1"/>
  <c r="P118" i="2" s="1"/>
  <c r="R118" i="1"/>
  <c r="P120" i="2" s="1"/>
  <c r="E145" i="3"/>
  <c r="E118" i="3"/>
  <c r="R121" i="1"/>
  <c r="P123" i="2" s="1"/>
  <c r="E131" i="3"/>
  <c r="E67" i="3"/>
  <c r="E147" i="3"/>
  <c r="R129" i="1"/>
  <c r="P131" i="2" s="1"/>
  <c r="R138" i="1"/>
  <c r="P140" i="2" s="1"/>
  <c r="E149" i="3"/>
  <c r="R145" i="1"/>
  <c r="P147" i="2" s="1"/>
  <c r="R154" i="1"/>
  <c r="P156" i="2" s="1"/>
  <c r="O15" i="2"/>
  <c r="O16" i="2"/>
  <c r="O20" i="2"/>
  <c r="O25" i="2"/>
  <c r="E141" i="3"/>
  <c r="E105" i="3"/>
  <c r="E53" i="3"/>
  <c r="E106" i="3"/>
  <c r="E108" i="3"/>
  <c r="E56" i="3"/>
  <c r="E143" i="3"/>
  <c r="E109" i="3"/>
  <c r="E111" i="3"/>
  <c r="E59" i="3"/>
  <c r="E144" i="3"/>
  <c r="E112" i="3"/>
  <c r="E114" i="3"/>
  <c r="E117" i="3"/>
  <c r="E63" i="3"/>
  <c r="E121" i="3"/>
  <c r="E125" i="3"/>
  <c r="E66" i="3"/>
  <c r="E129" i="3"/>
  <c r="E171" i="3"/>
  <c r="E173" i="3"/>
  <c r="E51" i="3"/>
  <c r="E104" i="3"/>
  <c r="E116" i="3"/>
  <c r="E62" i="3"/>
  <c r="E120" i="3"/>
  <c r="E124" i="3"/>
  <c r="E65" i="3"/>
  <c r="E128" i="3"/>
  <c r="E132" i="3"/>
  <c r="E68" i="3"/>
  <c r="P160" i="2"/>
  <c r="C87" i="1" l="1"/>
  <c r="E3" i="3"/>
  <c r="E7" i="3"/>
  <c r="C14" i="5" s="1"/>
  <c r="E14" i="5" s="1"/>
  <c r="F14" i="5" s="1"/>
  <c r="E6" i="3"/>
  <c r="C13" i="5" s="1"/>
  <c r="E13" i="5" s="1"/>
  <c r="F13" i="5" s="1"/>
  <c r="E4" i="3"/>
  <c r="C15" i="5" s="1"/>
  <c r="E15" i="5" s="1"/>
  <c r="F15" i="5" s="1"/>
  <c r="E8" i="3"/>
  <c r="C17" i="5" s="1"/>
  <c r="E17" i="5" s="1"/>
  <c r="F17" i="5" s="1"/>
  <c r="C124" i="1"/>
  <c r="C121" i="1"/>
  <c r="E9" i="3"/>
  <c r="C18" i="5" s="1"/>
  <c r="E18" i="5" s="1"/>
  <c r="F18" i="5" s="1"/>
  <c r="E5" i="3"/>
  <c r="C12" i="5" s="1"/>
  <c r="E12" i="5" s="1"/>
  <c r="E2" i="3"/>
  <c r="C16" i="5" s="1"/>
  <c r="E16" i="5" s="1"/>
  <c r="F16" i="5" s="1"/>
  <c r="O5" i="2"/>
  <c r="P14" i="2"/>
  <c r="O9" i="2" s="1"/>
  <c r="O8" i="2" s="1"/>
  <c r="O7" i="2" s="1"/>
  <c r="Q6" i="1"/>
  <c r="C88" i="1" l="1"/>
  <c r="C20" i="5"/>
  <c r="C122" i="1"/>
  <c r="C125" i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E20" i="5"/>
  <c r="F12" i="5"/>
  <c r="F20" i="5" s="1"/>
  <c r="G12" i="5"/>
  <c r="C89" i="1" l="1"/>
  <c r="C123" i="1"/>
  <c r="C90" i="1" l="1"/>
  <c r="C91" i="1" l="1"/>
  <c r="C92" i="1" l="1"/>
  <c r="C93" i="1" l="1"/>
  <c r="C145" i="1" l="1"/>
  <c r="C146" i="1" l="1"/>
  <c r="C147" i="1" l="1"/>
  <c r="C148" i="1" l="1"/>
  <c r="C149" i="1" l="1"/>
  <c r="C150" i="1" l="1"/>
  <c r="C151" i="1" l="1"/>
  <c r="C152" i="1" l="1"/>
  <c r="C153" i="1" l="1"/>
  <c r="C154" i="1" l="1"/>
  <c r="C155" i="1" l="1"/>
  <c r="C156" i="1" l="1"/>
  <c r="C157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ALESSIA</author>
  </authors>
  <commentList>
    <comment ref="J2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ALESSIA:</t>
        </r>
        <r>
          <rPr>
            <sz val="9"/>
            <color indexed="81"/>
            <rFont val="Tahoma"/>
            <family val="2"/>
          </rPr>
          <t xml:space="preserve">
1€ di sconto se si aderisce alla raccolta fondi Altromercato</t>
        </r>
      </text>
    </comment>
    <comment ref="J27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ALESSIA:</t>
        </r>
        <r>
          <rPr>
            <sz val="9"/>
            <color indexed="81"/>
            <rFont val="Tahoma"/>
            <family val="2"/>
          </rPr>
          <t xml:space="preserve">
1€ di sconto se si aderisce alla raccolta fondi Altromercato</t>
        </r>
      </text>
    </comment>
  </commentList>
</comments>
</file>

<file path=xl/sharedStrings.xml><?xml version="1.0" encoding="utf-8"?>
<sst xmlns="http://schemas.openxmlformats.org/spreadsheetml/2006/main" count="1128" uniqueCount="114">
  <si>
    <t>DATI ORDINANTE</t>
  </si>
  <si>
    <t xml:space="preserve">  CONDIZIONI DI FORNITURA</t>
  </si>
  <si>
    <t>Ragione Sociale</t>
  </si>
  <si>
    <t>tot pezzi ordine:</t>
  </si>
  <si>
    <t>Indirizzo Fatturazione</t>
  </si>
  <si>
    <t>Partita Iva</t>
  </si>
  <si>
    <t>tot valore ordine:</t>
  </si>
  <si>
    <t>Codice Univoco</t>
  </si>
  <si>
    <t>Destinazione Merce</t>
  </si>
  <si>
    <t>Telefono</t>
  </si>
  <si>
    <t>invia l'ordine a: opress@bottegasolidale.it</t>
  </si>
  <si>
    <t>autore / linea</t>
  </si>
  <si>
    <t>cantante</t>
  </si>
  <si>
    <t>descrizione</t>
  </si>
  <si>
    <t>referenza</t>
  </si>
  <si>
    <t>manica</t>
  </si>
  <si>
    <t>tipologia</t>
  </si>
  <si>
    <t>colore referenza</t>
  </si>
  <si>
    <t>colore stampa</t>
  </si>
  <si>
    <t>c.unitario (iva escl)</t>
  </si>
  <si>
    <t>XS</t>
  </si>
  <si>
    <t>S</t>
  </si>
  <si>
    <t>M</t>
  </si>
  <si>
    <t>L</t>
  </si>
  <si>
    <t>XL</t>
  </si>
  <si>
    <t>XXL</t>
  </si>
  <si>
    <t>tot pezzi</t>
  </si>
  <si>
    <t>tot valore</t>
  </si>
  <si>
    <t>bandabardò</t>
  </si>
  <si>
    <t>SEMPRE ALLEGRI</t>
  </si>
  <si>
    <t>FELPA CON ZIP</t>
  </si>
  <si>
    <t>lunga</t>
  </si>
  <si>
    <t>FAIR TRADE</t>
  </si>
  <si>
    <t>nera</t>
  </si>
  <si>
    <t>bianca</t>
  </si>
  <si>
    <t>FELPA INTERA</t>
  </si>
  <si>
    <t>bio</t>
  </si>
  <si>
    <t>blu navy</t>
  </si>
  <si>
    <t>extratrack</t>
  </si>
  <si>
    <t>STAFF</t>
  </si>
  <si>
    <t>BEPPEANNA</t>
  </si>
  <si>
    <t>de andré</t>
  </si>
  <si>
    <t>SMISURATA PREGHIERA</t>
  </si>
  <si>
    <t>GAGARIN</t>
  </si>
  <si>
    <t>HARING</t>
  </si>
  <si>
    <t>I'M ORGANIC</t>
  </si>
  <si>
    <t>T-SHIRT</t>
  </si>
  <si>
    <t>CORTA</t>
  </si>
  <si>
    <t>BLU baltico</t>
  </si>
  <si>
    <t>rosso</t>
  </si>
  <si>
    <t>T-SHIRT UNISEX</t>
  </si>
  <si>
    <t>LUNGA</t>
  </si>
  <si>
    <t>T-SHIRT DONNA</t>
  </si>
  <si>
    <t>PETROLIO</t>
  </si>
  <si>
    <t>BIO</t>
  </si>
  <si>
    <t>AMICO FRAGILE</t>
  </si>
  <si>
    <t>CANZONE DEL MAGGIO</t>
  </si>
  <si>
    <t>T SHIRT UNISEX</t>
  </si>
  <si>
    <t>CREUZA DE MA</t>
  </si>
  <si>
    <t>VIA DEL CAMPO</t>
  </si>
  <si>
    <t>guccini</t>
  </si>
  <si>
    <t>CANZONE DI NOTTE N°2</t>
  </si>
  <si>
    <t>AUGURI</t>
  </si>
  <si>
    <t>ATTIVISTA</t>
  </si>
  <si>
    <t>CAFFE'</t>
  </si>
  <si>
    <t>DEVASTANTE</t>
  </si>
  <si>
    <t>TOTE BAG</t>
  </si>
  <si>
    <t>no</t>
  </si>
  <si>
    <t>ecru</t>
  </si>
  <si>
    <t xml:space="preserve">ATTIVISTA </t>
  </si>
  <si>
    <t>ORDINE / DOCUMENTO DI TRASPORTO</t>
  </si>
  <si>
    <t>DATI DESTINATARIO</t>
  </si>
  <si>
    <t>DDT N°</t>
  </si>
  <si>
    <t>del</t>
  </si>
  <si>
    <t>N° COLLI</t>
  </si>
  <si>
    <t>di cui iva al 22%</t>
  </si>
  <si>
    <t>PESO</t>
  </si>
  <si>
    <t>di cui imponibile</t>
  </si>
  <si>
    <t>Corriere</t>
  </si>
  <si>
    <t>Firma per ritiro spedizione</t>
  </si>
  <si>
    <t>Firma Destinatario per consegna avvenuta</t>
  </si>
  <si>
    <t>PRODOTTO</t>
  </si>
  <si>
    <t>MANICA</t>
  </si>
  <si>
    <t>TIPOLOGIA</t>
  </si>
  <si>
    <t>TOT PEZZI</t>
  </si>
  <si>
    <t>T-SHIRT  DONNA</t>
  </si>
  <si>
    <t>TOTEBAG</t>
  </si>
  <si>
    <t>iva esclusa</t>
  </si>
  <si>
    <t>costo</t>
  </si>
  <si>
    <t>pvp consigliato</t>
  </si>
  <si>
    <t>margine in €</t>
  </si>
  <si>
    <t>margine in %</t>
  </si>
  <si>
    <t>TEES MANICA CORTA BIO</t>
  </si>
  <si>
    <t>TEES MANICA CORTA FAIR TRADE</t>
  </si>
  <si>
    <t>TEES MANICA LUNGA FT UNISEX</t>
  </si>
  <si>
    <t>TEES MANICA LUNGA FT DONNA</t>
  </si>
  <si>
    <t>FELPA BIO</t>
  </si>
  <si>
    <t>FELPA FT CAPPUCCIO</t>
  </si>
  <si>
    <t>FELPA BIO CAPPUCCIO</t>
  </si>
  <si>
    <t>TOTE BAG FAIR TRADE</t>
  </si>
  <si>
    <t>TOTE BAG BIO</t>
  </si>
  <si>
    <t>iva inclusa</t>
  </si>
  <si>
    <t>DATI PER FATTURA</t>
  </si>
  <si>
    <t>TOT PZ</t>
  </si>
  <si>
    <t>VALORE UNITARIO</t>
  </si>
  <si>
    <t>VALORE TOTALE</t>
  </si>
  <si>
    <t>IVA 22%</t>
  </si>
  <si>
    <t>TOTALE FATTURA</t>
  </si>
  <si>
    <t>grigia</t>
  </si>
  <si>
    <t>FREE PALESTINE</t>
  </si>
  <si>
    <t>rossa</t>
  </si>
  <si>
    <t>UN MATTO</t>
  </si>
  <si>
    <t>FUTURO EQUO</t>
  </si>
  <si>
    <t>OPRESS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</si>
</sst>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&quot;[$€]&quot; &quot;#,##0.00&quot; &quot;;&quot;-&quot;[$€]&quot; &quot;#,##0.00&quot; &quot;;&quot; &quot;[$€]&quot; &quot;&quot;-&quot;#&quot; &quot;;&quot; &quot;@&quot; &quot;"/>
    <numFmt numFmtId="165" formatCode="&quot; &quot;[$€-409]&quot; &quot;#,##0.00&quot; &quot;;&quot;-&quot;[$€-409]&quot; &quot;#,##0.00&quot; &quot;;&quot; &quot;[$€-409]&quot; &quot;&quot;-&quot;#&quot; &quot;;&quot; &quot;@&quot; &quot;"/>
    <numFmt numFmtId="166" formatCode="0.0%"/>
    <numFmt numFmtId="167" formatCode="dd/mm/yy;@"/>
  </numFmts>
  <fonts count="23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FFFF"/>
      <name val="Impact"/>
      <family val="2"/>
    </font>
    <font>
      <b/>
      <sz val="8"/>
      <color rgb="FF000000"/>
      <name val="Calibri"/>
      <family val="2"/>
    </font>
    <font>
      <b/>
      <sz val="8"/>
      <color rgb="FFFFFFFF"/>
      <name val="Calibri"/>
      <family val="2"/>
    </font>
    <font>
      <b/>
      <sz val="12"/>
      <color rgb="FF000000"/>
      <name val="Calibri"/>
      <family val="2"/>
    </font>
    <font>
      <b/>
      <sz val="11"/>
      <color rgb="FFFF0000"/>
      <name val="Calibri"/>
      <family val="2"/>
    </font>
    <font>
      <b/>
      <u/>
      <sz val="11"/>
      <color rgb="FFFF0000"/>
      <name val="Calibri"/>
      <family val="2"/>
    </font>
    <font>
      <b/>
      <sz val="14"/>
      <color rgb="FF000000"/>
      <name val="Calibri"/>
      <family val="2"/>
    </font>
    <font>
      <b/>
      <sz val="14"/>
      <color rgb="FFFFFFFF"/>
      <name val="Calibri"/>
      <family val="2"/>
    </font>
    <font>
      <b/>
      <sz val="11"/>
      <color rgb="FF0066FF"/>
      <name val="Calibri"/>
      <family val="2"/>
    </font>
    <font>
      <b/>
      <sz val="11"/>
      <color rgb="FF4472C4"/>
      <name val="Calibri"/>
      <family val="2"/>
    </font>
    <font>
      <b/>
      <sz val="20"/>
      <color rgb="FF000000"/>
      <name val="Calibri"/>
      <family val="2"/>
    </font>
    <font>
      <b/>
      <sz val="9"/>
      <color rgb="FF000000"/>
      <name val="Calibri"/>
      <family val="2"/>
    </font>
    <font>
      <sz val="11"/>
      <color rgb="FFFF0000"/>
      <name val="Calibri"/>
      <family val="2"/>
    </font>
    <font>
      <b/>
      <sz val="16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theme="8" tint="0.59999389629810485"/>
      <name val="Calibri"/>
      <family val="2"/>
    </font>
    <font>
      <sz val="11"/>
      <color theme="8" tint="0.59999389629810485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E699"/>
        <bgColor rgb="FFFFE699"/>
      </patternFill>
    </fill>
    <fill>
      <patternFill patternType="solid">
        <fgColor rgb="FF00B0F0"/>
        <bgColor rgb="FF00B0F0"/>
      </patternFill>
    </fill>
    <fill>
      <patternFill patternType="solid">
        <fgColor rgb="FFFFF2CC"/>
        <bgColor rgb="FFFFF2CC"/>
      </patternFill>
    </fill>
    <fill>
      <patternFill patternType="solid">
        <fgColor rgb="FFBDD7EE"/>
        <bgColor rgb="FFBDD7EE"/>
      </patternFill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F4B084"/>
        <bgColor rgb="FFF4B084"/>
      </patternFill>
    </fill>
    <fill>
      <patternFill patternType="solid">
        <fgColor rgb="FFE2EFDA"/>
        <bgColor rgb="FFE2EFDA"/>
      </patternFill>
    </fill>
    <fill>
      <patternFill patternType="solid">
        <fgColor rgb="FFDDEBF7"/>
        <bgColor rgb="FFDDEBF7"/>
      </patternFill>
    </fill>
    <fill>
      <patternFill patternType="solid">
        <fgColor rgb="FF33CCCC"/>
        <bgColor rgb="FFFFFF00"/>
      </patternFill>
    </fill>
    <fill>
      <patternFill patternType="solid">
        <fgColor rgb="FF33CCCC"/>
        <bgColor rgb="FF00B0F0"/>
      </patternFill>
    </fill>
    <fill>
      <patternFill patternType="solid">
        <fgColor theme="0"/>
        <bgColor rgb="FF000000"/>
      </patternFill>
    </fill>
    <fill>
      <patternFill patternType="solid">
        <fgColor rgb="FF009999"/>
        <bgColor rgb="FFFFFF00"/>
      </patternFill>
    </fill>
    <fill>
      <patternFill patternType="solid">
        <fgColor rgb="FF009999"/>
        <bgColor rgb="FFFFFFFF"/>
      </patternFill>
    </fill>
  </fills>
  <borders count="8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344">
    <xf numFmtId="0" fontId="0" fillId="0" borderId="0" xfId="0"/>
    <xf numFmtId="0" fontId="3" fillId="2" borderId="0" xfId="0" applyFont="1" applyFill="1"/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5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9" fillId="0" borderId="0" xfId="0" applyFont="1" applyAlignment="1"/>
    <xf numFmtId="0" fontId="10" fillId="0" borderId="0" xfId="3" applyFont="1" applyAlignment="1">
      <alignment shrinkToFit="1"/>
    </xf>
    <xf numFmtId="0" fontId="6" fillId="4" borderId="4" xfId="0" applyFont="1" applyFill="1" applyBorder="1" applyAlignment="1">
      <alignment horizontal="right" vertical="center"/>
    </xf>
    <xf numFmtId="49" fontId="3" fillId="0" borderId="5" xfId="0" applyNumberFormat="1" applyFont="1" applyFill="1" applyBorder="1" applyAlignment="1" applyProtection="1">
      <alignment horizontal="left" vertical="center"/>
      <protection locked="0"/>
    </xf>
    <xf numFmtId="0" fontId="0" fillId="5" borderId="4" xfId="0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 shrinkToFit="1"/>
    </xf>
    <xf numFmtId="0" fontId="0" fillId="4" borderId="4" xfId="0" applyFill="1" applyBorder="1" applyAlignment="1">
      <alignment horizontal="center" vertical="center" shrinkToFit="1"/>
    </xf>
    <xf numFmtId="0" fontId="0" fillId="4" borderId="4" xfId="0" applyFill="1" applyBorder="1" applyAlignment="1">
      <alignment horizontal="center" vertical="center" wrapText="1" shrinkToFit="1"/>
    </xf>
    <xf numFmtId="164" fontId="1" fillId="0" borderId="4" xfId="1" applyFill="1" applyBorder="1" applyAlignment="1">
      <alignment horizontal="center" vertical="center" shrinkToFit="1"/>
    </xf>
    <xf numFmtId="0" fontId="0" fillId="3" borderId="8" xfId="0" applyFill="1" applyBorder="1" applyAlignment="1" applyProtection="1">
      <alignment horizontal="center" vertical="center" shrinkToFit="1"/>
      <protection locked="0"/>
    </xf>
    <xf numFmtId="0" fontId="0" fillId="4" borderId="4" xfId="0" applyFill="1" applyBorder="1" applyAlignment="1" applyProtection="1">
      <alignment horizontal="center" vertical="center" shrinkToFit="1"/>
      <protection locked="0"/>
    </xf>
    <xf numFmtId="164" fontId="1" fillId="4" borderId="4" xfId="1" applyFill="1" applyBorder="1" applyAlignment="1">
      <alignment horizontal="center" vertical="center" shrinkToFit="1"/>
    </xf>
    <xf numFmtId="164" fontId="1" fillId="0" borderId="0" xfId="1" applyAlignment="1">
      <alignment horizontal="center" vertical="center"/>
    </xf>
    <xf numFmtId="9" fontId="1" fillId="0" borderId="0" xfId="2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10" xfId="0" applyFont="1" applyFill="1" applyBorder="1" applyAlignment="1">
      <alignment horizontal="center" vertical="center" wrapText="1" shrinkToFit="1"/>
    </xf>
    <xf numFmtId="0" fontId="0" fillId="4" borderId="11" xfId="0" applyFill="1" applyBorder="1" applyAlignment="1">
      <alignment horizontal="center" vertical="center" shrinkToFit="1"/>
    </xf>
    <xf numFmtId="0" fontId="0" fillId="4" borderId="11" xfId="0" applyFill="1" applyBorder="1" applyAlignment="1">
      <alignment horizontal="center" vertical="center" wrapText="1" shrinkToFit="1"/>
    </xf>
    <xf numFmtId="164" fontId="1" fillId="0" borderId="11" xfId="1" applyFill="1" applyBorder="1" applyAlignment="1">
      <alignment horizontal="center" vertical="center" shrinkToFit="1"/>
    </xf>
    <xf numFmtId="0" fontId="0" fillId="3" borderId="12" xfId="0" applyFill="1" applyBorder="1" applyAlignment="1" applyProtection="1">
      <alignment horizontal="center" vertical="center" shrinkToFit="1"/>
      <protection locked="0"/>
    </xf>
    <xf numFmtId="164" fontId="1" fillId="4" borderId="11" xfId="1" applyFill="1" applyBorder="1" applyAlignment="1">
      <alignment horizontal="center" vertical="center" shrinkToFit="1"/>
    </xf>
    <xf numFmtId="0" fontId="13" fillId="4" borderId="13" xfId="0" applyFont="1" applyFill="1" applyBorder="1" applyAlignment="1">
      <alignment horizontal="center" vertical="center" wrapText="1" shrinkToFit="1"/>
    </xf>
    <xf numFmtId="0" fontId="0" fillId="4" borderId="14" xfId="0" applyFill="1" applyBorder="1" applyAlignment="1">
      <alignment horizontal="center" vertical="center" shrinkToFit="1"/>
    </xf>
    <xf numFmtId="0" fontId="0" fillId="4" borderId="14" xfId="0" applyFill="1" applyBorder="1" applyAlignment="1">
      <alignment horizontal="center" vertical="center" wrapText="1" shrinkToFit="1"/>
    </xf>
    <xf numFmtId="164" fontId="1" fillId="0" borderId="14" xfId="1" applyFill="1" applyBorder="1" applyAlignment="1">
      <alignment horizontal="center" vertical="center" shrinkToFit="1"/>
    </xf>
    <xf numFmtId="0" fontId="0" fillId="3" borderId="14" xfId="0" applyFill="1" applyBorder="1" applyAlignment="1" applyProtection="1">
      <alignment horizontal="center" vertical="center" shrinkToFit="1"/>
      <protection locked="0"/>
    </xf>
    <xf numFmtId="164" fontId="1" fillId="4" borderId="14" xfId="1" applyFill="1" applyBorder="1" applyAlignment="1">
      <alignment horizontal="center" vertical="center" shrinkToFit="1"/>
    </xf>
    <xf numFmtId="0" fontId="0" fillId="3" borderId="11" xfId="0" applyFill="1" applyBorder="1" applyAlignment="1" applyProtection="1">
      <alignment horizontal="center" vertical="center" shrinkToFit="1"/>
      <protection locked="0"/>
    </xf>
    <xf numFmtId="0" fontId="13" fillId="4" borderId="0" xfId="0" applyFont="1" applyFill="1" applyAlignment="1">
      <alignment horizontal="center" vertical="center" wrapText="1" shrinkToFit="1"/>
    </xf>
    <xf numFmtId="0" fontId="13" fillId="4" borderId="12" xfId="0" applyFont="1" applyFill="1" applyBorder="1" applyAlignment="1">
      <alignment horizontal="center" vertical="center" wrapText="1" shrinkToFit="1"/>
    </xf>
    <xf numFmtId="164" fontId="1" fillId="4" borderId="15" xfId="1" applyFill="1" applyBorder="1" applyAlignment="1">
      <alignment horizontal="center" vertical="center" shrinkToFit="1"/>
    </xf>
    <xf numFmtId="0" fontId="0" fillId="3" borderId="17" xfId="0" applyFill="1" applyBorder="1" applyAlignment="1" applyProtection="1">
      <alignment horizontal="center" vertical="center" shrinkToFit="1"/>
      <protection locked="0"/>
    </xf>
    <xf numFmtId="0" fontId="0" fillId="4" borderId="17" xfId="0" applyFill="1" applyBorder="1" applyAlignment="1">
      <alignment horizontal="center" vertical="center" shrinkToFit="1"/>
    </xf>
    <xf numFmtId="164" fontId="1" fillId="4" borderId="18" xfId="1" applyFill="1" applyBorder="1" applyAlignment="1">
      <alignment horizontal="center" vertical="center" shrinkToFit="1"/>
    </xf>
    <xf numFmtId="0" fontId="0" fillId="4" borderId="10" xfId="0" applyFill="1" applyBorder="1" applyAlignment="1">
      <alignment horizontal="center" vertical="center" shrinkToFit="1"/>
    </xf>
    <xf numFmtId="0" fontId="0" fillId="3" borderId="19" xfId="0" applyFill="1" applyBorder="1" applyAlignment="1" applyProtection="1">
      <alignment horizontal="center" vertical="center" shrinkToFit="1"/>
      <protection locked="0"/>
    </xf>
    <xf numFmtId="0" fontId="0" fillId="4" borderId="19" xfId="0" applyFill="1" applyBorder="1" applyAlignment="1">
      <alignment horizontal="center" vertical="center" shrinkToFit="1"/>
    </xf>
    <xf numFmtId="164" fontId="1" fillId="4" borderId="20" xfId="1" applyFill="1" applyBorder="1" applyAlignment="1">
      <alignment horizontal="center" vertical="center" shrinkToFit="1"/>
    </xf>
    <xf numFmtId="0" fontId="0" fillId="4" borderId="22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shrinkToFit="1"/>
    </xf>
    <xf numFmtId="164" fontId="1" fillId="4" borderId="22" xfId="1" applyFill="1" applyBorder="1" applyAlignment="1">
      <alignment horizontal="center" vertical="center" shrinkToFit="1"/>
    </xf>
    <xf numFmtId="0" fontId="0" fillId="3" borderId="2" xfId="0" applyFill="1" applyBorder="1" applyAlignment="1" applyProtection="1">
      <alignment horizontal="center" vertical="center" shrinkToFit="1"/>
    </xf>
    <xf numFmtId="0" fontId="0" fillId="4" borderId="2" xfId="0" applyFill="1" applyBorder="1" applyAlignment="1" applyProtection="1">
      <alignment horizontal="center" vertical="center" shrinkToFit="1"/>
      <protection locked="0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shrinkToFit="1"/>
    </xf>
    <xf numFmtId="164" fontId="1" fillId="4" borderId="2" xfId="1" applyFill="1" applyBorder="1" applyAlignment="1">
      <alignment horizontal="center" vertical="center" shrinkToFit="1"/>
    </xf>
    <xf numFmtId="0" fontId="0" fillId="4" borderId="4" xfId="0" applyFill="1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shrinkToFit="1"/>
    </xf>
    <xf numFmtId="0" fontId="0" fillId="4" borderId="23" xfId="0" applyFill="1" applyBorder="1" applyAlignment="1">
      <alignment horizontal="center" vertical="center" shrinkToFit="1"/>
    </xf>
    <xf numFmtId="164" fontId="1" fillId="4" borderId="24" xfId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0" fillId="4" borderId="14" xfId="0" applyFill="1" applyBorder="1" applyAlignment="1">
      <alignment horizontal="center" vertical="center" wrapText="1"/>
    </xf>
    <xf numFmtId="0" fontId="0" fillId="3" borderId="14" xfId="0" applyFill="1" applyBorder="1" applyAlignment="1" applyProtection="1">
      <alignment horizontal="center" vertical="center" shrinkToFit="1"/>
    </xf>
    <xf numFmtId="0" fontId="0" fillId="4" borderId="14" xfId="0" applyFill="1" applyBorder="1" applyAlignment="1" applyProtection="1">
      <alignment horizontal="center" vertical="center" shrinkToFit="1"/>
      <protection locked="0"/>
    </xf>
    <xf numFmtId="0" fontId="0" fillId="4" borderId="11" xfId="0" applyFill="1" applyBorder="1" applyAlignment="1">
      <alignment horizontal="center" vertical="center" wrapText="1"/>
    </xf>
    <xf numFmtId="0" fontId="0" fillId="3" borderId="11" xfId="0" applyFill="1" applyBorder="1" applyAlignment="1" applyProtection="1">
      <alignment horizontal="center" vertical="center" shrinkToFit="1"/>
    </xf>
    <xf numFmtId="0" fontId="0" fillId="4" borderId="11" xfId="0" applyFill="1" applyBorder="1" applyAlignment="1" applyProtection="1">
      <alignment horizontal="center" vertical="center" shrinkToFit="1"/>
      <protection locked="0"/>
    </xf>
    <xf numFmtId="164" fontId="1" fillId="4" borderId="25" xfId="1" applyFill="1" applyBorder="1" applyAlignment="1">
      <alignment horizontal="center" vertical="center" shrinkToFit="1"/>
    </xf>
    <xf numFmtId="0" fontId="0" fillId="3" borderId="22" xfId="0" applyFill="1" applyBorder="1" applyAlignment="1" applyProtection="1">
      <alignment horizontal="center" vertical="center" shrinkToFit="1"/>
    </xf>
    <xf numFmtId="0" fontId="0" fillId="4" borderId="22" xfId="0" applyFill="1" applyBorder="1" applyAlignment="1" applyProtection="1">
      <alignment horizontal="center" vertical="center" shrinkToFit="1"/>
      <protection locked="0"/>
    </xf>
    <xf numFmtId="0" fontId="0" fillId="4" borderId="26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shrinkToFit="1"/>
    </xf>
    <xf numFmtId="0" fontId="14" fillId="2" borderId="27" xfId="0" applyFont="1" applyFill="1" applyBorder="1" applyAlignment="1">
      <alignment horizontal="center" vertical="center" shrinkToFit="1"/>
    </xf>
    <xf numFmtId="164" fontId="1" fillId="4" borderId="28" xfId="1" applyFill="1" applyBorder="1" applyAlignment="1">
      <alignment horizontal="center" vertical="center" shrinkToFit="1"/>
    </xf>
    <xf numFmtId="0" fontId="0" fillId="3" borderId="5" xfId="0" applyFill="1" applyBorder="1" applyAlignment="1" applyProtection="1">
      <alignment horizontal="center" vertical="center" shrinkToFit="1"/>
    </xf>
    <xf numFmtId="0" fontId="0" fillId="4" borderId="29" xfId="0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shrinkToFit="1"/>
    </xf>
    <xf numFmtId="0" fontId="0" fillId="4" borderId="1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164" fontId="1" fillId="4" borderId="31" xfId="1" applyFill="1" applyBorder="1" applyAlignment="1">
      <alignment horizontal="center" vertical="center" shrinkToFit="1"/>
    </xf>
    <xf numFmtId="0" fontId="0" fillId="3" borderId="10" xfId="0" applyFill="1" applyBorder="1" applyAlignment="1" applyProtection="1">
      <alignment horizontal="center" vertical="center" shrinkToFit="1"/>
    </xf>
    <xf numFmtId="0" fontId="0" fillId="4" borderId="23" xfId="0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34" xfId="0" applyFill="1" applyBorder="1" applyAlignment="1">
      <alignment horizontal="center" vertical="center" wrapText="1"/>
    </xf>
    <xf numFmtId="0" fontId="0" fillId="4" borderId="35" xfId="0" applyFill="1" applyBorder="1" applyAlignment="1" applyProtection="1">
      <alignment horizontal="center" vertical="center" shrinkToFit="1"/>
      <protection locked="0"/>
    </xf>
    <xf numFmtId="0" fontId="0" fillId="4" borderId="27" xfId="0" applyFill="1" applyBorder="1" applyAlignment="1" applyProtection="1">
      <alignment horizontal="center" vertical="center" shrinkToFit="1"/>
      <protection locked="0"/>
    </xf>
    <xf numFmtId="0" fontId="0" fillId="4" borderId="28" xfId="0" applyFill="1" applyBorder="1" applyAlignment="1" applyProtection="1">
      <alignment horizontal="center" vertical="center" shrinkToFit="1"/>
      <protection locked="0"/>
    </xf>
    <xf numFmtId="0" fontId="0" fillId="4" borderId="36" xfId="0" applyFill="1" applyBorder="1" applyAlignment="1">
      <alignment horizontal="center" vertical="center" shrinkToFit="1"/>
    </xf>
    <xf numFmtId="0" fontId="0" fillId="4" borderId="5" xfId="0" applyFill="1" applyBorder="1" applyAlignment="1" applyProtection="1">
      <alignment horizontal="center" vertical="center" shrinkToFit="1"/>
      <protection locked="0"/>
    </xf>
    <xf numFmtId="0" fontId="0" fillId="4" borderId="31" xfId="0" applyFill="1" applyBorder="1" applyAlignment="1" applyProtection="1">
      <alignment horizontal="center" vertical="center" shrinkToFit="1"/>
      <protection locked="0"/>
    </xf>
    <xf numFmtId="0" fontId="0" fillId="4" borderId="35" xfId="0" applyFill="1" applyBorder="1" applyAlignment="1">
      <alignment horizontal="center" vertical="center" wrapText="1"/>
    </xf>
    <xf numFmtId="0" fontId="0" fillId="4" borderId="30" xfId="0" applyFill="1" applyBorder="1" applyAlignment="1" applyProtection="1">
      <alignment horizontal="center" vertical="center" shrinkToFit="1"/>
      <protection locked="0"/>
    </xf>
    <xf numFmtId="0" fontId="0" fillId="4" borderId="37" xfId="0" applyFill="1" applyBorder="1" applyAlignment="1">
      <alignment horizontal="center" vertical="center" wrapText="1"/>
    </xf>
    <xf numFmtId="0" fontId="0" fillId="3" borderId="38" xfId="0" applyFill="1" applyBorder="1" applyAlignment="1" applyProtection="1">
      <alignment horizontal="center" vertical="center" shrinkToFit="1"/>
    </xf>
    <xf numFmtId="0" fontId="0" fillId="4" borderId="39" xfId="0" applyFill="1" applyBorder="1" applyAlignment="1">
      <alignment horizontal="center" vertical="center" shrinkToFit="1"/>
    </xf>
    <xf numFmtId="0" fontId="13" fillId="4" borderId="19" xfId="0" applyFont="1" applyFill="1" applyBorder="1" applyAlignment="1">
      <alignment horizontal="center" vertical="center" shrinkToFit="1"/>
    </xf>
    <xf numFmtId="164" fontId="1" fillId="0" borderId="19" xfId="1" applyFill="1" applyBorder="1" applyAlignment="1">
      <alignment horizontal="center" vertical="center" shrinkToFit="1"/>
    </xf>
    <xf numFmtId="0" fontId="3" fillId="2" borderId="0" xfId="0" applyFont="1" applyFill="1" applyAlignment="1">
      <alignment vertical="center"/>
    </xf>
    <xf numFmtId="0" fontId="0" fillId="0" borderId="32" xfId="0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 shrinkToFit="1"/>
    </xf>
    <xf numFmtId="164" fontId="1" fillId="0" borderId="23" xfId="1" applyFill="1" applyBorder="1" applyAlignment="1">
      <alignment horizontal="center" vertical="center" shrinkToFit="1"/>
    </xf>
    <xf numFmtId="0" fontId="0" fillId="0" borderId="0" xfId="0" applyAlignment="1">
      <alignment wrapText="1"/>
    </xf>
    <xf numFmtId="0" fontId="13" fillId="4" borderId="4" xfId="0" applyFont="1" applyFill="1" applyBorder="1" applyAlignment="1">
      <alignment horizontal="center" vertical="center" shrinkToFit="1"/>
    </xf>
    <xf numFmtId="0" fontId="0" fillId="0" borderId="4" xfId="0" applyBorder="1" applyAlignment="1">
      <alignment wrapText="1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3" borderId="0" xfId="0" applyFill="1" applyAlignment="1" applyProtection="1">
      <alignment horizontal="center" vertical="center"/>
    </xf>
    <xf numFmtId="49" fontId="4" fillId="4" borderId="0" xfId="0" applyNumberFormat="1" applyFont="1" applyFill="1" applyAlignment="1" applyProtection="1">
      <alignment horizontal="left"/>
    </xf>
    <xf numFmtId="0" fontId="0" fillId="4" borderId="2" xfId="0" applyFill="1" applyBorder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horizontal="left" vertical="top"/>
    </xf>
    <xf numFmtId="167" fontId="0" fillId="4" borderId="2" xfId="0" applyNumberFormat="1" applyFill="1" applyBorder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horizontal="left" vertical="center"/>
    </xf>
    <xf numFmtId="0" fontId="0" fillId="4" borderId="22" xfId="0" applyFill="1" applyBorder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0" fontId="0" fillId="5" borderId="41" xfId="0" applyFill="1" applyBorder="1" applyAlignment="1" applyProtection="1">
      <alignment horizontal="center" vertical="center" wrapText="1"/>
      <protection locked="0"/>
    </xf>
    <xf numFmtId="0" fontId="0" fillId="5" borderId="23" xfId="0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0" fillId="5" borderId="24" xfId="0" applyFill="1" applyBorder="1" applyAlignment="1" applyProtection="1">
      <alignment horizontal="center" vertical="center" wrapText="1"/>
      <protection locked="0"/>
    </xf>
    <xf numFmtId="0" fontId="0" fillId="4" borderId="27" xfId="0" applyFill="1" applyBorder="1" applyAlignment="1" applyProtection="1">
      <alignment horizontal="center" vertical="center" shrinkToFit="1"/>
    </xf>
    <xf numFmtId="0" fontId="0" fillId="4" borderId="22" xfId="0" applyFill="1" applyBorder="1" applyAlignment="1" applyProtection="1">
      <alignment horizontal="center" vertical="center" wrapText="1"/>
    </xf>
    <xf numFmtId="0" fontId="0" fillId="4" borderId="2" xfId="0" applyFill="1" applyBorder="1" applyAlignment="1" applyProtection="1">
      <alignment horizontal="center" vertical="center" wrapText="1"/>
    </xf>
    <xf numFmtId="165" fontId="0" fillId="4" borderId="22" xfId="0" applyNumberFormat="1" applyFill="1" applyBorder="1" applyAlignment="1" applyProtection="1">
      <alignment horizontal="center" vertical="center" shrinkToFit="1"/>
    </xf>
    <xf numFmtId="165" fontId="0" fillId="4" borderId="2" xfId="0" applyNumberFormat="1" applyFill="1" applyBorder="1" applyAlignment="1" applyProtection="1">
      <alignment horizontal="center" vertical="center" shrinkToFit="1"/>
    </xf>
    <xf numFmtId="0" fontId="0" fillId="4" borderId="2" xfId="0" applyFill="1" applyBorder="1" applyAlignment="1" applyProtection="1">
      <alignment horizontal="center" vertical="center" shrinkToFit="1"/>
    </xf>
    <xf numFmtId="0" fontId="0" fillId="4" borderId="40" xfId="0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4" borderId="5" xfId="0" applyFill="1" applyBorder="1" applyAlignment="1" applyProtection="1">
      <alignment horizontal="center" vertical="center" wrapText="1"/>
    </xf>
    <xf numFmtId="0" fontId="0" fillId="4" borderId="11" xfId="0" applyFill="1" applyBorder="1" applyAlignment="1" applyProtection="1">
      <alignment horizontal="center" vertical="center" wrapText="1"/>
    </xf>
    <xf numFmtId="165" fontId="0" fillId="4" borderId="11" xfId="0" applyNumberFormat="1" applyFill="1" applyBorder="1" applyAlignment="1" applyProtection="1">
      <alignment horizontal="center" vertical="center" shrinkToFit="1"/>
    </xf>
    <xf numFmtId="0" fontId="0" fillId="4" borderId="4" xfId="0" applyFont="1" applyFill="1" applyBorder="1" applyAlignment="1" applyProtection="1">
      <alignment horizontal="center" vertical="center" wrapText="1"/>
    </xf>
    <xf numFmtId="0" fontId="0" fillId="4" borderId="4" xfId="0" applyFill="1" applyBorder="1" applyAlignment="1" applyProtection="1">
      <alignment horizontal="center" vertical="center" wrapText="1"/>
    </xf>
    <xf numFmtId="165" fontId="0" fillId="4" borderId="4" xfId="0" applyNumberFormat="1" applyFill="1" applyBorder="1" applyAlignment="1" applyProtection="1">
      <alignment horizontal="center" vertical="center" shrinkToFit="1"/>
    </xf>
    <xf numFmtId="0" fontId="17" fillId="0" borderId="0" xfId="0" applyFont="1" applyAlignment="1">
      <alignment horizontal="center" vertical="center"/>
    </xf>
    <xf numFmtId="0" fontId="0" fillId="4" borderId="2" xfId="0" applyFont="1" applyFill="1" applyBorder="1" applyAlignment="1" applyProtection="1">
      <alignment horizontal="center" vertical="center" wrapText="1"/>
    </xf>
    <xf numFmtId="0" fontId="0" fillId="4" borderId="7" xfId="0" applyFont="1" applyFill="1" applyBorder="1" applyAlignment="1" applyProtection="1">
      <alignment horizontal="center" vertical="center" wrapText="1"/>
    </xf>
    <xf numFmtId="0" fontId="0" fillId="4" borderId="40" xfId="0" applyFont="1" applyFill="1" applyBorder="1" applyAlignment="1" applyProtection="1">
      <alignment horizontal="center" vertical="center" wrapText="1"/>
    </xf>
    <xf numFmtId="0" fontId="0" fillId="4" borderId="23" xfId="0" applyFill="1" applyBorder="1" applyAlignment="1" applyProtection="1">
      <alignment horizontal="center" vertical="center" shrinkToFit="1"/>
    </xf>
    <xf numFmtId="0" fontId="0" fillId="4" borderId="4" xfId="0" applyFill="1" applyBorder="1" applyAlignment="1" applyProtection="1">
      <alignment horizontal="center" vertical="center" shrinkToFit="1"/>
    </xf>
    <xf numFmtId="0" fontId="0" fillId="4" borderId="5" xfId="0" applyFont="1" applyFill="1" applyBorder="1" applyAlignment="1" applyProtection="1">
      <alignment horizontal="center" vertical="center" wrapText="1"/>
    </xf>
    <xf numFmtId="0" fontId="0" fillId="4" borderId="42" xfId="0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7" borderId="0" xfId="0" applyFont="1" applyFill="1" applyAlignment="1">
      <alignment vertical="center"/>
    </xf>
    <xf numFmtId="0" fontId="6" fillId="7" borderId="0" xfId="0" applyFont="1" applyFill="1" applyAlignment="1">
      <alignment horizontal="right"/>
    </xf>
    <xf numFmtId="0" fontId="3" fillId="0" borderId="0" xfId="0" applyFont="1" applyAlignment="1">
      <alignment horizontal="center" vertical="center"/>
    </xf>
    <xf numFmtId="164" fontId="6" fillId="0" borderId="0" xfId="1" applyFont="1"/>
    <xf numFmtId="0" fontId="3" fillId="0" borderId="0" xfId="0" applyFont="1"/>
    <xf numFmtId="0" fontId="3" fillId="8" borderId="0" xfId="0" applyFont="1" applyFill="1" applyAlignment="1">
      <alignment vertical="center"/>
    </xf>
    <xf numFmtId="164" fontId="3" fillId="0" borderId="0" xfId="1" applyFont="1"/>
    <xf numFmtId="0" fontId="3" fillId="6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9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3" fillId="11" borderId="0" xfId="0" applyFont="1" applyFill="1" applyAlignment="1">
      <alignment vertical="center"/>
    </xf>
    <xf numFmtId="0" fontId="3" fillId="7" borderId="0" xfId="0" applyFont="1" applyFill="1" applyAlignment="1">
      <alignment vertical="center"/>
    </xf>
    <xf numFmtId="0" fontId="3" fillId="12" borderId="0" xfId="0" applyFont="1" applyFill="1" applyAlignment="1">
      <alignment vertical="center"/>
    </xf>
    <xf numFmtId="0" fontId="0" fillId="5" borderId="0" xfId="0" applyFill="1" applyAlignment="1">
      <alignment horizontal="center" vertical="center" wrapText="1"/>
    </xf>
    <xf numFmtId="0" fontId="3" fillId="8" borderId="0" xfId="0" applyFont="1" applyFill="1"/>
    <xf numFmtId="0" fontId="3" fillId="6" borderId="0" xfId="0" applyFont="1" applyFill="1"/>
    <xf numFmtId="0" fontId="3" fillId="9" borderId="0" xfId="0" applyFont="1" applyFill="1"/>
    <xf numFmtId="0" fontId="3" fillId="10" borderId="0" xfId="0" applyFont="1" applyFill="1"/>
    <xf numFmtId="0" fontId="3" fillId="11" borderId="0" xfId="0" applyFont="1" applyFill="1"/>
    <xf numFmtId="0" fontId="3" fillId="7" borderId="0" xfId="0" applyFont="1" applyFill="1"/>
    <xf numFmtId="0" fontId="3" fillId="12" borderId="0" xfId="0" applyFont="1" applyFill="1"/>
    <xf numFmtId="0" fontId="3" fillId="0" borderId="9" xfId="0" applyFont="1" applyBorder="1"/>
    <xf numFmtId="0" fontId="3" fillId="12" borderId="9" xfId="0" applyFont="1" applyFill="1" applyBorder="1"/>
    <xf numFmtId="164" fontId="3" fillId="0" borderId="9" xfId="1" applyFont="1" applyBorder="1"/>
    <xf numFmtId="0" fontId="15" fillId="0" borderId="0" xfId="0" applyFont="1" applyAlignment="1">
      <alignment horizontal="center"/>
    </xf>
    <xf numFmtId="0" fontId="0" fillId="5" borderId="2" xfId="0" applyFill="1" applyBorder="1" applyAlignment="1">
      <alignment horizontal="center"/>
    </xf>
    <xf numFmtId="164" fontId="1" fillId="5" borderId="2" xfId="1" applyFill="1" applyBorder="1" applyAlignment="1">
      <alignment horizontal="center"/>
    </xf>
    <xf numFmtId="0" fontId="4" fillId="4" borderId="40" xfId="0" applyFont="1" applyFill="1" applyBorder="1" applyAlignment="1">
      <alignment horizontal="right"/>
    </xf>
    <xf numFmtId="164" fontId="0" fillId="0" borderId="2" xfId="0" applyNumberFormat="1" applyBorder="1" applyAlignment="1">
      <alignment horizontal="center"/>
    </xf>
    <xf numFmtId="164" fontId="1" fillId="0" borderId="2" xfId="1" applyBorder="1" applyAlignment="1">
      <alignment horizontal="center"/>
    </xf>
    <xf numFmtId="166" fontId="1" fillId="0" borderId="2" xfId="2" applyNumberFormat="1" applyBorder="1" applyAlignment="1">
      <alignment horizontal="center"/>
    </xf>
    <xf numFmtId="164" fontId="0" fillId="4" borderId="2" xfId="0" applyNumberFormat="1" applyFill="1" applyBorder="1" applyAlignment="1">
      <alignment horizontal="center"/>
    </xf>
    <xf numFmtId="164" fontId="1" fillId="4" borderId="2" xfId="1" applyFill="1" applyBorder="1" applyAlignment="1">
      <alignment horizontal="center"/>
    </xf>
    <xf numFmtId="166" fontId="1" fillId="4" borderId="2" xfId="2" applyNumberFormat="1" applyFill="1" applyBorder="1" applyAlignment="1">
      <alignment horizontal="center"/>
    </xf>
    <xf numFmtId="0" fontId="17" fillId="4" borderId="0" xfId="0" applyFont="1" applyFill="1"/>
    <xf numFmtId="0" fontId="4" fillId="4" borderId="0" xfId="0" applyFont="1" applyFill="1" applyAlignment="1">
      <alignment horizontal="right"/>
    </xf>
    <xf numFmtId="164" fontId="1" fillId="0" borderId="0" xfId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164" fontId="1" fillId="13" borderId="2" xfId="1" applyFill="1" applyBorder="1" applyAlignment="1">
      <alignment horizontal="center"/>
    </xf>
    <xf numFmtId="0" fontId="0" fillId="4" borderId="0" xfId="0" applyFill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6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/>
    </xf>
    <xf numFmtId="164" fontId="0" fillId="4" borderId="2" xfId="0" applyNumberFormat="1" applyFill="1" applyBorder="1"/>
    <xf numFmtId="164" fontId="1" fillId="4" borderId="2" xfId="1" applyFill="1" applyBorder="1"/>
    <xf numFmtId="164" fontId="1" fillId="4" borderId="40" xfId="1" applyFill="1" applyBorder="1"/>
    <xf numFmtId="0" fontId="11" fillId="4" borderId="2" xfId="0" applyFont="1" applyFill="1" applyBorder="1" applyAlignment="1">
      <alignment horizontal="center"/>
    </xf>
    <xf numFmtId="0" fontId="11" fillId="4" borderId="0" xfId="0" applyFont="1" applyFill="1"/>
    <xf numFmtId="164" fontId="11" fillId="4" borderId="2" xfId="1" applyFont="1" applyFill="1" applyBorder="1"/>
    <xf numFmtId="164" fontId="11" fillId="4" borderId="5" xfId="1" applyFont="1" applyFill="1" applyBorder="1"/>
    <xf numFmtId="0" fontId="0" fillId="0" borderId="0" xfId="0" applyAlignment="1">
      <alignment horizontal="right"/>
    </xf>
    <xf numFmtId="0" fontId="0" fillId="0" borderId="0" xfId="0" applyAlignment="1">
      <alignment shrinkToFit="1"/>
    </xf>
    <xf numFmtId="0" fontId="0" fillId="4" borderId="2" xfId="0" applyFill="1" applyBorder="1" applyAlignment="1" applyProtection="1">
      <alignment horizontal="center" vertical="center" shrinkToFit="1"/>
      <protection locked="0"/>
    </xf>
    <xf numFmtId="0" fontId="0" fillId="0" borderId="0" xfId="0"/>
    <xf numFmtId="0" fontId="0" fillId="14" borderId="0" xfId="0" applyFill="1" applyAlignment="1">
      <alignment horizontal="center" vertical="center"/>
    </xf>
    <xf numFmtId="0" fontId="6" fillId="14" borderId="0" xfId="0" applyFont="1" applyFill="1" applyAlignment="1">
      <alignment horizontal="right" vertical="center"/>
    </xf>
    <xf numFmtId="0" fontId="0" fillId="14" borderId="0" xfId="0" applyFill="1" applyAlignment="1">
      <alignment horizontal="center"/>
    </xf>
    <xf numFmtId="49" fontId="12" fillId="14" borderId="0" xfId="0" applyNumberFormat="1" applyFont="1" applyFill="1" applyAlignment="1" applyProtection="1">
      <alignment vertical="center"/>
      <protection locked="0"/>
    </xf>
    <xf numFmtId="49" fontId="3" fillId="14" borderId="0" xfId="0" applyNumberFormat="1" applyFont="1" applyFill="1" applyAlignment="1" applyProtection="1">
      <alignment horizontal="left" vertical="center"/>
      <protection locked="0"/>
    </xf>
    <xf numFmtId="49" fontId="3" fillId="14" borderId="0" xfId="0" applyNumberFormat="1" applyFont="1" applyFill="1" applyAlignment="1" applyProtection="1">
      <alignment vertical="center"/>
      <protection locked="0"/>
    </xf>
    <xf numFmtId="164" fontId="11" fillId="14" borderId="0" xfId="1" applyFont="1" applyFill="1" applyAlignment="1">
      <alignment horizontal="center" vertical="center"/>
    </xf>
    <xf numFmtId="0" fontId="0" fillId="14" borderId="0" xfId="0" applyFill="1" applyAlignment="1">
      <alignment vertical="center" wrapText="1"/>
    </xf>
    <xf numFmtId="0" fontId="0" fillId="14" borderId="9" xfId="0" applyFill="1" applyBorder="1" applyAlignment="1">
      <alignment vertical="center" wrapText="1"/>
    </xf>
    <xf numFmtId="0" fontId="0" fillId="14" borderId="0" xfId="0" applyFill="1" applyAlignment="1" applyProtection="1">
      <alignment horizontal="center" vertical="center"/>
    </xf>
    <xf numFmtId="0" fontId="0" fillId="14" borderId="0" xfId="0" applyFill="1" applyAlignment="1" applyProtection="1">
      <alignment horizontal="center"/>
    </xf>
    <xf numFmtId="0" fontId="15" fillId="14" borderId="0" xfId="0" applyFont="1" applyFill="1" applyAlignment="1" applyProtection="1">
      <alignment vertical="center"/>
    </xf>
    <xf numFmtId="0" fontId="4" fillId="14" borderId="0" xfId="0" applyFont="1" applyFill="1" applyAlignment="1" applyProtection="1">
      <alignment horizontal="left" vertical="center"/>
    </xf>
    <xf numFmtId="0" fontId="4" fillId="14" borderId="0" xfId="0" applyFont="1" applyFill="1" applyAlignment="1" applyProtection="1">
      <alignment horizontal="right" vertical="center"/>
    </xf>
    <xf numFmtId="0" fontId="6" fillId="14" borderId="0" xfId="0" applyFont="1" applyFill="1" applyAlignment="1" applyProtection="1">
      <alignment horizontal="right" vertical="center"/>
    </xf>
    <xf numFmtId="49" fontId="3" fillId="14" borderId="0" xfId="0" applyNumberFormat="1" applyFont="1" applyFill="1" applyAlignment="1" applyProtection="1">
      <alignment horizontal="left" vertical="center"/>
    </xf>
    <xf numFmtId="0" fontId="3" fillId="14" borderId="0" xfId="0" applyFont="1" applyFill="1" applyAlignment="1" applyProtection="1">
      <alignment horizontal="left" vertical="center"/>
    </xf>
    <xf numFmtId="0" fontId="0" fillId="14" borderId="0" xfId="0" applyFill="1" applyAlignment="1" applyProtection="1">
      <alignment horizontal="right" vertical="center"/>
    </xf>
    <xf numFmtId="164" fontId="11" fillId="14" borderId="0" xfId="1" applyFont="1" applyFill="1" applyAlignment="1">
      <alignment vertical="center"/>
    </xf>
    <xf numFmtId="0" fontId="0" fillId="15" borderId="0" xfId="0" applyFill="1" applyAlignment="1" applyProtection="1">
      <alignment horizontal="center" vertical="center"/>
    </xf>
    <xf numFmtId="0" fontId="0" fillId="15" borderId="0" xfId="0" applyFill="1" applyAlignment="1" applyProtection="1">
      <alignment horizontal="center"/>
    </xf>
    <xf numFmtId="0" fontId="0" fillId="4" borderId="2" xfId="0" applyFont="1" applyFill="1" applyBorder="1" applyAlignment="1" applyProtection="1">
      <alignment horizontal="center" vertical="center" wrapText="1"/>
    </xf>
    <xf numFmtId="0" fontId="0" fillId="4" borderId="47" xfId="0" applyFill="1" applyBorder="1" applyAlignment="1">
      <alignment horizontal="center" vertical="center" wrapText="1"/>
    </xf>
    <xf numFmtId="0" fontId="0" fillId="4" borderId="48" xfId="0" applyFill="1" applyBorder="1" applyAlignment="1">
      <alignment horizontal="center" vertical="center" wrapText="1"/>
    </xf>
    <xf numFmtId="0" fontId="0" fillId="4" borderId="48" xfId="0" applyFill="1" applyBorder="1" applyAlignment="1">
      <alignment horizontal="center" vertical="center" shrinkToFit="1"/>
    </xf>
    <xf numFmtId="164" fontId="1" fillId="4" borderId="49" xfId="1" applyFill="1" applyBorder="1" applyAlignment="1">
      <alignment horizontal="center" vertical="center" shrinkToFit="1"/>
    </xf>
    <xf numFmtId="0" fontId="0" fillId="4" borderId="50" xfId="0" applyFill="1" applyBorder="1" applyAlignment="1">
      <alignment horizontal="center" vertical="center" wrapText="1"/>
    </xf>
    <xf numFmtId="164" fontId="1" fillId="4" borderId="51" xfId="1" applyFill="1" applyBorder="1" applyAlignment="1">
      <alignment horizontal="center" vertical="center" shrinkToFit="1"/>
    </xf>
    <xf numFmtId="0" fontId="0" fillId="4" borderId="52" xfId="0" applyFill="1" applyBorder="1" applyAlignment="1">
      <alignment horizontal="center" vertical="center" wrapText="1"/>
    </xf>
    <xf numFmtId="164" fontId="1" fillId="4" borderId="53" xfId="1" applyFill="1" applyBorder="1" applyAlignment="1">
      <alignment horizontal="center" vertical="center" shrinkToFit="1"/>
    </xf>
    <xf numFmtId="0" fontId="0" fillId="4" borderId="54" xfId="0" applyFill="1" applyBorder="1" applyAlignment="1">
      <alignment horizontal="center" vertical="center" wrapText="1"/>
    </xf>
    <xf numFmtId="164" fontId="1" fillId="4" borderId="55" xfId="1" applyFill="1" applyBorder="1" applyAlignment="1">
      <alignment horizontal="center" vertical="center" shrinkToFit="1"/>
    </xf>
    <xf numFmtId="0" fontId="0" fillId="4" borderId="56" xfId="0" applyFill="1" applyBorder="1" applyAlignment="1">
      <alignment horizontal="center" vertical="center" wrapText="1"/>
    </xf>
    <xf numFmtId="164" fontId="1" fillId="4" borderId="57" xfId="1" applyFill="1" applyBorder="1" applyAlignment="1">
      <alignment horizontal="center" vertical="center" shrinkToFit="1"/>
    </xf>
    <xf numFmtId="0" fontId="0" fillId="4" borderId="58" xfId="0" applyFill="1" applyBorder="1" applyAlignment="1">
      <alignment horizontal="center" vertical="center" wrapText="1"/>
    </xf>
    <xf numFmtId="164" fontId="1" fillId="4" borderId="59" xfId="1" applyFill="1" applyBorder="1" applyAlignment="1">
      <alignment horizontal="center" vertical="center" shrinkToFit="1"/>
    </xf>
    <xf numFmtId="0" fontId="0" fillId="4" borderId="60" xfId="0" applyFill="1" applyBorder="1" applyAlignment="1">
      <alignment horizontal="center" vertical="center" wrapText="1"/>
    </xf>
    <xf numFmtId="0" fontId="0" fillId="4" borderId="61" xfId="0" applyFill="1" applyBorder="1" applyAlignment="1">
      <alignment horizontal="center" vertical="center" shrinkToFit="1"/>
    </xf>
    <xf numFmtId="164" fontId="1" fillId="4" borderId="62" xfId="1" applyFill="1" applyBorder="1" applyAlignment="1">
      <alignment horizontal="center" vertical="center" shrinkToFit="1"/>
    </xf>
    <xf numFmtId="0" fontId="0" fillId="0" borderId="63" xfId="0" applyBorder="1" applyAlignment="1">
      <alignment wrapText="1"/>
    </xf>
    <xf numFmtId="0" fontId="0" fillId="4" borderId="64" xfId="0" applyFill="1" applyBorder="1" applyAlignment="1">
      <alignment horizontal="center" vertical="center" wrapText="1"/>
    </xf>
    <xf numFmtId="0" fontId="0" fillId="4" borderId="65" xfId="0" applyFill="1" applyBorder="1" applyAlignment="1">
      <alignment horizontal="center" vertical="center" wrapText="1"/>
    </xf>
    <xf numFmtId="0" fontId="13" fillId="4" borderId="64" xfId="0" applyFont="1" applyFill="1" applyBorder="1" applyAlignment="1">
      <alignment horizontal="center" vertical="center" shrinkToFit="1"/>
    </xf>
    <xf numFmtId="0" fontId="0" fillId="4" borderId="64" xfId="0" applyFill="1" applyBorder="1" applyAlignment="1">
      <alignment horizontal="center" vertical="center" shrinkToFit="1"/>
    </xf>
    <xf numFmtId="164" fontId="1" fillId="0" borderId="64" xfId="1" applyFill="1" applyBorder="1" applyAlignment="1">
      <alignment horizontal="center" vertical="center" shrinkToFit="1"/>
    </xf>
    <xf numFmtId="164" fontId="1" fillId="4" borderId="66" xfId="1" applyFill="1" applyBorder="1" applyAlignment="1">
      <alignment horizontal="center" vertical="center" shrinkToFit="1"/>
    </xf>
    <xf numFmtId="0" fontId="0" fillId="16" borderId="2" xfId="0" applyFill="1" applyBorder="1" applyAlignment="1" applyProtection="1">
      <alignment horizontal="center" vertical="center" shrinkToFit="1"/>
    </xf>
    <xf numFmtId="0" fontId="0" fillId="0" borderId="69" xfId="0" applyBorder="1"/>
    <xf numFmtId="0" fontId="17" fillId="4" borderId="64" xfId="0" applyFont="1" applyFill="1" applyBorder="1" applyAlignment="1">
      <alignment horizontal="center" vertical="center" shrinkToFit="1"/>
    </xf>
    <xf numFmtId="0" fontId="0" fillId="4" borderId="48" xfId="0" applyFill="1" applyBorder="1" applyAlignment="1" applyProtection="1">
      <alignment horizontal="center" vertical="center" wrapText="1"/>
    </xf>
    <xf numFmtId="165" fontId="0" fillId="4" borderId="48" xfId="0" applyNumberFormat="1" applyFill="1" applyBorder="1" applyAlignment="1" applyProtection="1">
      <alignment horizontal="center" vertical="center" shrinkToFit="1"/>
    </xf>
    <xf numFmtId="0" fontId="0" fillId="4" borderId="48" xfId="0" applyFill="1" applyBorder="1" applyAlignment="1" applyProtection="1">
      <alignment horizontal="center" vertical="center" shrinkToFit="1"/>
    </xf>
    <xf numFmtId="0" fontId="0" fillId="4" borderId="49" xfId="0" applyFill="1" applyBorder="1" applyAlignment="1" applyProtection="1">
      <alignment horizontal="center" vertical="center" shrinkToFit="1"/>
    </xf>
    <xf numFmtId="0" fontId="0" fillId="4" borderId="55" xfId="0" applyFill="1" applyBorder="1" applyAlignment="1" applyProtection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4" borderId="0" xfId="0" applyFont="1" applyFill="1" applyBorder="1" applyAlignment="1" applyProtection="1">
      <alignment horizontal="center" vertical="center" wrapText="1"/>
    </xf>
    <xf numFmtId="0" fontId="0" fillId="4" borderId="42" xfId="0" applyFill="1" applyBorder="1" applyAlignment="1" applyProtection="1">
      <alignment horizontal="center" vertical="center" wrapText="1"/>
    </xf>
    <xf numFmtId="0" fontId="0" fillId="4" borderId="70" xfId="0" applyFill="1" applyBorder="1" applyAlignment="1" applyProtection="1">
      <alignment horizontal="center" vertical="center" shrinkToFit="1"/>
    </xf>
    <xf numFmtId="0" fontId="0" fillId="4" borderId="22" xfId="0" applyFont="1" applyFill="1" applyBorder="1" applyAlignment="1" applyProtection="1">
      <alignment horizontal="center" vertical="center" wrapText="1"/>
    </xf>
    <xf numFmtId="0" fontId="0" fillId="4" borderId="34" xfId="0" applyFont="1" applyFill="1" applyBorder="1" applyAlignment="1" applyProtection="1">
      <alignment horizontal="center" vertical="center" wrapText="1"/>
    </xf>
    <xf numFmtId="0" fontId="0" fillId="4" borderId="69" xfId="0" applyFont="1" applyFill="1" applyBorder="1" applyAlignment="1" applyProtection="1">
      <alignment horizontal="center" vertical="center" wrapText="1"/>
    </xf>
    <xf numFmtId="0" fontId="0" fillId="4" borderId="71" xfId="0" applyFont="1" applyFill="1" applyBorder="1" applyAlignment="1" applyProtection="1">
      <alignment horizontal="center" vertical="center" wrapText="1"/>
    </xf>
    <xf numFmtId="0" fontId="0" fillId="4" borderId="72" xfId="0" applyFont="1" applyFill="1" applyBorder="1" applyAlignment="1" applyProtection="1">
      <alignment horizontal="center" vertical="center" wrapText="1"/>
    </xf>
    <xf numFmtId="0" fontId="0" fillId="4" borderId="73" xfId="0" applyFont="1" applyFill="1" applyBorder="1" applyAlignment="1" applyProtection="1">
      <alignment horizontal="center" vertical="center" wrapText="1"/>
    </xf>
    <xf numFmtId="0" fontId="0" fillId="4" borderId="74" xfId="0" applyFont="1" applyFill="1" applyBorder="1" applyAlignment="1" applyProtection="1">
      <alignment horizontal="center" vertical="center" wrapText="1"/>
    </xf>
    <xf numFmtId="0" fontId="0" fillId="4" borderId="75" xfId="0" applyFont="1" applyFill="1" applyBorder="1" applyAlignment="1" applyProtection="1">
      <alignment horizontal="center" vertical="center" wrapText="1"/>
    </xf>
    <xf numFmtId="0" fontId="0" fillId="4" borderId="76" xfId="0" applyFont="1" applyFill="1" applyBorder="1" applyAlignment="1" applyProtection="1">
      <alignment horizontal="center" vertical="center" wrapText="1"/>
    </xf>
    <xf numFmtId="0" fontId="0" fillId="4" borderId="77" xfId="0" applyFont="1" applyFill="1" applyBorder="1" applyAlignment="1" applyProtection="1">
      <alignment horizontal="center" vertical="center" wrapText="1"/>
    </xf>
    <xf numFmtId="0" fontId="0" fillId="4" borderId="78" xfId="0" applyFont="1" applyFill="1" applyBorder="1" applyAlignment="1" applyProtection="1">
      <alignment horizontal="center" vertical="center" wrapText="1"/>
    </xf>
    <xf numFmtId="0" fontId="0" fillId="4" borderId="79" xfId="0" applyFont="1" applyFill="1" applyBorder="1" applyAlignment="1" applyProtection="1">
      <alignment horizontal="center" vertical="center" wrapText="1"/>
    </xf>
    <xf numFmtId="0" fontId="0" fillId="0" borderId="69" xfId="0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 shrinkToFit="1"/>
    </xf>
    <xf numFmtId="0" fontId="21" fillId="17" borderId="0" xfId="0" applyFont="1" applyFill="1"/>
    <xf numFmtId="0" fontId="21" fillId="17" borderId="0" xfId="0" applyFont="1" applyFill="1" applyAlignment="1">
      <alignment horizontal="center" vertical="center" wrapText="1"/>
    </xf>
    <xf numFmtId="0" fontId="21" fillId="17" borderId="0" xfId="0" applyFont="1" applyFill="1" applyAlignment="1">
      <alignment horizontal="center" vertical="center"/>
    </xf>
    <xf numFmtId="0" fontId="21" fillId="17" borderId="9" xfId="0" applyFont="1" applyFill="1" applyBorder="1" applyAlignment="1">
      <alignment horizontal="center" vertical="center"/>
    </xf>
    <xf numFmtId="0" fontId="21" fillId="17" borderId="0" xfId="0" applyFont="1" applyFill="1" applyAlignment="1">
      <alignment vertical="center"/>
    </xf>
    <xf numFmtId="0" fontId="21" fillId="18" borderId="0" xfId="0" applyFont="1" applyFill="1"/>
    <xf numFmtId="0" fontId="0" fillId="4" borderId="67" xfId="0" applyFill="1" applyBorder="1" applyAlignment="1">
      <alignment horizontal="center" vertical="center" shrinkToFit="1"/>
    </xf>
    <xf numFmtId="0" fontId="0" fillId="4" borderId="65" xfId="0" applyFill="1" applyBorder="1" applyAlignment="1">
      <alignment horizontal="center" vertical="center" shrinkToFit="1"/>
    </xf>
    <xf numFmtId="0" fontId="0" fillId="4" borderId="69" xfId="0" applyFill="1" applyBorder="1" applyAlignment="1">
      <alignment horizontal="center" vertical="center" shrinkToFit="1"/>
    </xf>
    <xf numFmtId="0" fontId="0" fillId="4" borderId="23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49" fontId="11" fillId="14" borderId="0" xfId="0" applyNumberFormat="1" applyFont="1" applyFill="1" applyAlignment="1" applyProtection="1">
      <alignment horizontal="center" vertical="center"/>
      <protection locked="0"/>
    </xf>
    <xf numFmtId="0" fontId="4" fillId="14" borderId="1" xfId="0" applyFont="1" applyFill="1" applyBorder="1" applyAlignment="1">
      <alignment horizontal="left" vertical="center"/>
    </xf>
    <xf numFmtId="0" fontId="4" fillId="14" borderId="0" xfId="0" applyFont="1" applyFill="1" applyAlignment="1">
      <alignment horizontal="left" vertical="center"/>
    </xf>
    <xf numFmtId="0" fontId="0" fillId="0" borderId="2" xfId="0" applyFill="1" applyBorder="1"/>
    <xf numFmtId="0" fontId="4" fillId="14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14" borderId="3" xfId="0" applyFont="1" applyFill="1" applyBorder="1" applyAlignment="1">
      <alignment horizontal="center" vertical="center"/>
    </xf>
    <xf numFmtId="164" fontId="11" fillId="0" borderId="2" xfId="1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22" fillId="17" borderId="21" xfId="0" applyFont="1" applyFill="1" applyBorder="1"/>
    <xf numFmtId="0" fontId="0" fillId="4" borderId="16" xfId="0" applyFill="1" applyBorder="1"/>
    <xf numFmtId="0" fontId="0" fillId="4" borderId="43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45" xfId="0" applyFill="1" applyBorder="1" applyAlignment="1">
      <alignment horizontal="center" vertical="center" wrapText="1"/>
    </xf>
    <xf numFmtId="0" fontId="0" fillId="4" borderId="46" xfId="0" applyFill="1" applyBorder="1" applyAlignment="1">
      <alignment horizontal="center" vertical="center" wrapText="1"/>
    </xf>
    <xf numFmtId="0" fontId="0" fillId="4" borderId="44" xfId="0" applyFill="1" applyBorder="1" applyAlignment="1">
      <alignment horizontal="center" vertical="center" wrapText="1"/>
    </xf>
    <xf numFmtId="0" fontId="0" fillId="4" borderId="64" xfId="0" applyFill="1" applyBorder="1"/>
    <xf numFmtId="0" fontId="0" fillId="4" borderId="2" xfId="0" applyFill="1" applyBorder="1"/>
    <xf numFmtId="0" fontId="0" fillId="4" borderId="19" xfId="0" applyFill="1" applyBorder="1"/>
    <xf numFmtId="0" fontId="0" fillId="4" borderId="33" xfId="0" applyFill="1" applyBorder="1"/>
    <xf numFmtId="0" fontId="0" fillId="4" borderId="67" xfId="0" applyFill="1" applyBorder="1" applyAlignment="1">
      <alignment horizontal="center"/>
    </xf>
    <xf numFmtId="0" fontId="0" fillId="4" borderId="68" xfId="0" applyFill="1" applyBorder="1" applyAlignment="1">
      <alignment horizontal="center"/>
    </xf>
    <xf numFmtId="0" fontId="0" fillId="4" borderId="65" xfId="0" applyFill="1" applyBorder="1" applyAlignment="1">
      <alignment horizontal="center"/>
    </xf>
    <xf numFmtId="0" fontId="0" fillId="4" borderId="27" xfId="0" applyFill="1" applyBorder="1" applyAlignment="1" applyProtection="1">
      <alignment horizontal="center" vertical="center" shrinkToFit="1"/>
      <protection locked="0"/>
    </xf>
    <xf numFmtId="0" fontId="0" fillId="4" borderId="40" xfId="0" applyFill="1" applyBorder="1"/>
    <xf numFmtId="0" fontId="0" fillId="4" borderId="3" xfId="0" applyFill="1" applyBorder="1"/>
    <xf numFmtId="0" fontId="0" fillId="4" borderId="5" xfId="0" applyFill="1" applyBorder="1"/>
    <xf numFmtId="0" fontId="0" fillId="4" borderId="4" xfId="0" applyFill="1" applyBorder="1" applyAlignment="1" applyProtection="1">
      <alignment horizontal="center" vertical="center" shrinkToFit="1"/>
      <protection locked="0"/>
    </xf>
    <xf numFmtId="0" fontId="0" fillId="4" borderId="2" xfId="0" applyFont="1" applyFill="1" applyBorder="1" applyAlignment="1" applyProtection="1">
      <alignment horizontal="center" vertical="center" wrapText="1"/>
    </xf>
    <xf numFmtId="0" fontId="0" fillId="4" borderId="52" xfId="0" applyFont="1" applyFill="1" applyBorder="1" applyAlignment="1" applyProtection="1">
      <alignment horizontal="center" vertical="center" wrapText="1"/>
    </xf>
    <xf numFmtId="0" fontId="0" fillId="4" borderId="58" xfId="0" applyFont="1" applyFill="1" applyBorder="1" applyAlignment="1" applyProtection="1">
      <alignment horizontal="center" vertical="center" wrapText="1"/>
    </xf>
    <xf numFmtId="49" fontId="4" fillId="4" borderId="2" xfId="0" applyNumberFormat="1" applyFont="1" applyFill="1" applyBorder="1" applyAlignment="1" applyProtection="1">
      <alignment horizontal="left" vertical="top"/>
    </xf>
    <xf numFmtId="164" fontId="11" fillId="4" borderId="2" xfId="1" applyFont="1" applyFill="1" applyBorder="1" applyAlignment="1">
      <alignment horizontal="center" vertical="center"/>
    </xf>
    <xf numFmtId="164" fontId="1" fillId="4" borderId="2" xfId="1" applyFill="1" applyBorder="1" applyAlignment="1">
      <alignment horizontal="center" vertical="center"/>
    </xf>
    <xf numFmtId="0" fontId="0" fillId="4" borderId="50" xfId="0" applyFont="1" applyFill="1" applyBorder="1" applyAlignment="1" applyProtection="1">
      <alignment horizontal="center" vertical="center" wrapText="1"/>
    </xf>
    <xf numFmtId="0" fontId="0" fillId="4" borderId="60" xfId="0" applyFont="1" applyFill="1" applyBorder="1" applyAlignment="1" applyProtection="1">
      <alignment horizontal="center" vertical="center" wrapText="1"/>
    </xf>
    <xf numFmtId="49" fontId="4" fillId="4" borderId="2" xfId="0" applyNumberFormat="1" applyFont="1" applyFill="1" applyBorder="1" applyAlignment="1" applyProtection="1">
      <alignment horizontal="left" vertical="center"/>
    </xf>
    <xf numFmtId="0" fontId="16" fillId="14" borderId="14" xfId="0" applyFont="1" applyFill="1" applyBorder="1" applyAlignment="1" applyProtection="1">
      <alignment horizontal="right" vertical="center"/>
    </xf>
    <xf numFmtId="0" fontId="4" fillId="14" borderId="14" xfId="0" applyFont="1" applyFill="1" applyBorder="1" applyAlignment="1" applyProtection="1">
      <alignment horizontal="right" vertical="center"/>
    </xf>
    <xf numFmtId="0" fontId="0" fillId="4" borderId="47" xfId="0" applyFill="1" applyBorder="1" applyAlignment="1" applyProtection="1">
      <alignment horizontal="center" vertical="center" wrapText="1"/>
    </xf>
    <xf numFmtId="0" fontId="0" fillId="4" borderId="54" xfId="0" applyFill="1" applyBorder="1" applyAlignment="1" applyProtection="1">
      <alignment horizontal="center" vertical="center" wrapText="1"/>
    </xf>
    <xf numFmtId="0" fontId="0" fillId="4" borderId="50" xfId="0" applyFill="1" applyBorder="1" applyAlignment="1" applyProtection="1">
      <alignment horizontal="center" vertical="center" wrapText="1"/>
    </xf>
    <xf numFmtId="0" fontId="15" fillId="14" borderId="0" xfId="0" applyFont="1" applyFill="1" applyAlignment="1" applyProtection="1">
      <alignment horizontal="center" vertical="center"/>
    </xf>
    <xf numFmtId="0" fontId="4" fillId="14" borderId="1" xfId="0" applyFont="1" applyFill="1" applyBorder="1" applyAlignment="1" applyProtection="1">
      <alignment horizontal="left" vertical="center"/>
    </xf>
    <xf numFmtId="0" fontId="0" fillId="14" borderId="0" xfId="0" applyFill="1"/>
    <xf numFmtId="49" fontId="4" fillId="4" borderId="2" xfId="0" applyNumberFormat="1" applyFont="1" applyFill="1" applyBorder="1" applyAlignment="1" applyProtection="1">
      <alignment horizontal="left"/>
    </xf>
    <xf numFmtId="0" fontId="8" fillId="4" borderId="2" xfId="0" applyFont="1" applyFill="1" applyBorder="1" applyAlignment="1" applyProtection="1">
      <alignment horizontal="center" vertical="center"/>
    </xf>
    <xf numFmtId="0" fontId="0" fillId="4" borderId="22" xfId="0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0" xfId="0"/>
    <xf numFmtId="0" fontId="4" fillId="2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49" fontId="0" fillId="4" borderId="2" xfId="0" applyNumberFormat="1" applyFill="1" applyBorder="1" applyAlignment="1">
      <alignment horizontal="left"/>
    </xf>
    <xf numFmtId="0" fontId="4" fillId="6" borderId="2" xfId="0" applyFont="1" applyFill="1" applyBorder="1" applyAlignment="1">
      <alignment horizontal="center" wrapText="1"/>
    </xf>
    <xf numFmtId="164" fontId="18" fillId="4" borderId="2" xfId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</cellXfs>
  <cellStyles count="4">
    <cellStyle name="Collegamento ipertestuale" xfId="3" xr:uid="{00000000-0005-0000-0000-000000000000}"/>
    <cellStyle name="Normale" xfId="0" builtinId="0" customBuiltin="1"/>
    <cellStyle name="Percentuale" xfId="2" builtinId="5" customBuiltin="1"/>
    <cellStyle name="Valuta" xfId="1" builtinId="4" customBuiltin="1"/>
  </cellStyles>
  <dxfs count="0"/>
  <tableStyles count="0" defaultTableStyle="TableStyleMedium2" defaultPivotStyle="PivotStyleLight16"/>
  <colors>
    <mruColors>
      <color rgb="FF009999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emf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emf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jpeg"/><Relationship Id="rId15" Type="http://schemas.openxmlformats.org/officeDocument/2006/relationships/image" Target="../media/image15.emf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66257</xdr:colOff>
      <xdr:row>2</xdr:row>
      <xdr:rowOff>8284</xdr:rowOff>
    </xdr:from>
    <xdr:ext cx="3564020" cy="944218"/>
    <xdr:sp macro="" textlink="">
      <xdr:nvSpPr>
        <xdr:cNvPr id="4" name="CasellaDiTesto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9484577" y="244504"/>
          <a:ext cx="3564020" cy="944218"/>
        </a:xfrm>
        <a:prstGeom prst="rect">
          <a:avLst/>
        </a:prstGeom>
      </xdr:spPr>
      <xdr:txBody>
        <a:bodyPr lIns="0" tIns="0" rIns="0" bIns="0"/>
        <a:lstStyle/>
        <a:p>
          <a:pPr lvl="0">
            <a:buNone/>
          </a:pPr>
          <a:r>
            <a:rPr lang="it-IT"/>
            <a:t>- Ordine minimo € 500,00 (iva escl.).</a:t>
          </a:r>
          <a:br>
            <a:rPr lang="it-IT"/>
          </a:br>
          <a:r>
            <a:rPr lang="it-IT"/>
            <a:t>- Consegna Porto Franco inclusa</a:t>
          </a:r>
        </a:p>
        <a:p>
          <a:pPr lvl="0">
            <a:buNone/>
          </a:pPr>
          <a:r>
            <a:rPr lang="it-IT"/>
            <a:t>- Pagamento a 30gg fine mese da data fattura.</a:t>
          </a:r>
        </a:p>
        <a:p>
          <a:pPr lvl="0">
            <a:buNone/>
          </a:pPr>
          <a:r>
            <a:rPr lang="it-IT"/>
            <a:t>Per ogni grafica scelta è consigliabile ordinare almeno 2  pz per taglia.</a:t>
          </a:r>
          <a:br>
            <a:rPr lang="it-IT"/>
          </a:br>
          <a:r>
            <a:rPr lang="it-IT"/>
            <a:t>Curva taglie consigliata: 3S, 4M, 4L, 2XL, 1 XXL</a:t>
          </a:r>
        </a:p>
      </xdr:txBody>
    </xdr:sp>
    <xdr:clientData/>
  </xdr:oneCellAnchor>
  <xdr:twoCellAnchor editAs="oneCell">
    <xdr:from>
      <xdr:col>1</xdr:col>
      <xdr:colOff>209638</xdr:colOff>
      <xdr:row>13</xdr:row>
      <xdr:rowOff>132198</xdr:rowOff>
    </xdr:from>
    <xdr:to>
      <xdr:col>1</xdr:col>
      <xdr:colOff>1943665</xdr:colOff>
      <xdr:row>14</xdr:row>
      <xdr:rowOff>697974</xdr:rowOff>
    </xdr:to>
    <xdr:pic>
      <xdr:nvPicPr>
        <xdr:cNvPr id="28" name="Immagin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940" y="3251082"/>
          <a:ext cx="1734027" cy="1115125"/>
        </a:xfrm>
        <a:prstGeom prst="rect">
          <a:avLst/>
        </a:prstGeom>
      </xdr:spPr>
    </xdr:pic>
    <xdr:clientData/>
  </xdr:twoCellAnchor>
  <xdr:twoCellAnchor editAs="oneCell">
    <xdr:from>
      <xdr:col>1</xdr:col>
      <xdr:colOff>283534</xdr:colOff>
      <xdr:row>11</xdr:row>
      <xdr:rowOff>101350</xdr:rowOff>
    </xdr:from>
    <xdr:to>
      <xdr:col>1</xdr:col>
      <xdr:colOff>1723359</xdr:colOff>
      <xdr:row>12</xdr:row>
      <xdr:rowOff>579297</xdr:rowOff>
    </xdr:to>
    <xdr:pic>
      <xdr:nvPicPr>
        <xdr:cNvPr id="29" name="Immagin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346"/>
        <a:stretch/>
      </xdr:blipFill>
      <xdr:spPr>
        <a:xfrm>
          <a:off x="327836" y="1997490"/>
          <a:ext cx="1439825" cy="1053877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19</xdr:row>
      <xdr:rowOff>38100</xdr:rowOff>
    </xdr:from>
    <xdr:to>
      <xdr:col>1</xdr:col>
      <xdr:colOff>1918296</xdr:colOff>
      <xdr:row>20</xdr:row>
      <xdr:rowOff>735009</xdr:rowOff>
    </xdr:to>
    <xdr:pic>
      <xdr:nvPicPr>
        <xdr:cNvPr id="30" name="Immagin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" y="7399020"/>
          <a:ext cx="1613496" cy="1512249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</xdr:colOff>
      <xdr:row>21</xdr:row>
      <xdr:rowOff>68580</xdr:rowOff>
    </xdr:from>
    <xdr:to>
      <xdr:col>1</xdr:col>
      <xdr:colOff>2047903</xdr:colOff>
      <xdr:row>22</xdr:row>
      <xdr:rowOff>509283</xdr:rowOff>
    </xdr:to>
    <xdr:pic>
      <xdr:nvPicPr>
        <xdr:cNvPr id="31" name="Immagin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9044940"/>
          <a:ext cx="1979323" cy="1377963"/>
        </a:xfrm>
        <a:prstGeom prst="rect">
          <a:avLst/>
        </a:prstGeom>
      </xdr:spPr>
    </xdr:pic>
    <xdr:clientData/>
  </xdr:twoCellAnchor>
  <xdr:twoCellAnchor editAs="oneCell">
    <xdr:from>
      <xdr:col>1</xdr:col>
      <xdr:colOff>274320</xdr:colOff>
      <xdr:row>23</xdr:row>
      <xdr:rowOff>38100</xdr:rowOff>
    </xdr:from>
    <xdr:to>
      <xdr:col>1</xdr:col>
      <xdr:colOff>1966320</xdr:colOff>
      <xdr:row>24</xdr:row>
      <xdr:rowOff>521585</xdr:rowOff>
    </xdr:to>
    <xdr:pic>
      <xdr:nvPicPr>
        <xdr:cNvPr id="32" name="Immagin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5652"/>
        <a:stretch/>
      </xdr:blipFill>
      <xdr:spPr>
        <a:xfrm>
          <a:off x="320040" y="10645140"/>
          <a:ext cx="1692000" cy="1336925"/>
        </a:xfrm>
        <a:prstGeom prst="rect">
          <a:avLst/>
        </a:prstGeom>
      </xdr:spPr>
    </xdr:pic>
    <xdr:clientData/>
  </xdr:twoCellAnchor>
  <xdr:twoCellAnchor editAs="oneCell">
    <xdr:from>
      <xdr:col>1</xdr:col>
      <xdr:colOff>251460</xdr:colOff>
      <xdr:row>29</xdr:row>
      <xdr:rowOff>167640</xdr:rowOff>
    </xdr:from>
    <xdr:to>
      <xdr:col>1</xdr:col>
      <xdr:colOff>1985487</xdr:colOff>
      <xdr:row>35</xdr:row>
      <xdr:rowOff>137283</xdr:rowOff>
    </xdr:to>
    <xdr:pic>
      <xdr:nvPicPr>
        <xdr:cNvPr id="33" name="Immagin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180" y="12412980"/>
          <a:ext cx="1734027" cy="1112644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37</xdr:row>
      <xdr:rowOff>121920</xdr:rowOff>
    </xdr:from>
    <xdr:to>
      <xdr:col>1</xdr:col>
      <xdr:colOff>1922975</xdr:colOff>
      <xdr:row>44</xdr:row>
      <xdr:rowOff>31950</xdr:rowOff>
    </xdr:to>
    <xdr:pic>
      <xdr:nvPicPr>
        <xdr:cNvPr id="34" name="Immagin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346"/>
        <a:stretch/>
      </xdr:blipFill>
      <xdr:spPr>
        <a:xfrm>
          <a:off x="274320" y="13891260"/>
          <a:ext cx="1694375" cy="124353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2</xdr:col>
      <xdr:colOff>14091</xdr:colOff>
      <xdr:row>52</xdr:row>
      <xdr:rowOff>108404</xdr:rowOff>
    </xdr:to>
    <xdr:pic>
      <xdr:nvPicPr>
        <xdr:cNvPr id="35" name="Immagin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04" b="10948"/>
        <a:stretch/>
      </xdr:blipFill>
      <xdr:spPr>
        <a:xfrm>
          <a:off x="45720" y="15293340"/>
          <a:ext cx="2178170" cy="144190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54</xdr:row>
      <xdr:rowOff>80275</xdr:rowOff>
    </xdr:from>
    <xdr:to>
      <xdr:col>1</xdr:col>
      <xdr:colOff>2122582</xdr:colOff>
      <xdr:row>60</xdr:row>
      <xdr:rowOff>6347</xdr:rowOff>
    </xdr:to>
    <xdr:pic>
      <xdr:nvPicPr>
        <xdr:cNvPr id="36" name="Immagin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349"/>
        <a:stretch/>
      </xdr:blipFill>
      <xdr:spPr>
        <a:xfrm>
          <a:off x="44302" y="20406182"/>
          <a:ext cx="2122582" cy="1095653"/>
        </a:xfrm>
        <a:prstGeom prst="rect">
          <a:avLst/>
        </a:prstGeom>
      </xdr:spPr>
    </xdr:pic>
    <xdr:clientData/>
  </xdr:twoCellAnchor>
  <xdr:twoCellAnchor editAs="oneCell">
    <xdr:from>
      <xdr:col>1</xdr:col>
      <xdr:colOff>274320</xdr:colOff>
      <xdr:row>61</xdr:row>
      <xdr:rowOff>0</xdr:rowOff>
    </xdr:from>
    <xdr:to>
      <xdr:col>1</xdr:col>
      <xdr:colOff>1714320</xdr:colOff>
      <xdr:row>68</xdr:row>
      <xdr:rowOff>126380</xdr:rowOff>
    </xdr:to>
    <xdr:pic>
      <xdr:nvPicPr>
        <xdr:cNvPr id="37" name="Immagin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998" b="20296"/>
        <a:stretch/>
      </xdr:blipFill>
      <xdr:spPr>
        <a:xfrm>
          <a:off x="320040" y="20116800"/>
          <a:ext cx="1440000" cy="1459879"/>
        </a:xfrm>
        <a:prstGeom prst="rect">
          <a:avLst/>
        </a:prstGeom>
      </xdr:spPr>
    </xdr:pic>
    <xdr:clientData/>
  </xdr:twoCellAnchor>
  <xdr:twoCellAnchor editAs="oneCell">
    <xdr:from>
      <xdr:col>1</xdr:col>
      <xdr:colOff>129540</xdr:colOff>
      <xdr:row>69</xdr:row>
      <xdr:rowOff>68580</xdr:rowOff>
    </xdr:from>
    <xdr:to>
      <xdr:col>1</xdr:col>
      <xdr:colOff>2001540</xdr:colOff>
      <xdr:row>76</xdr:row>
      <xdr:rowOff>62829</xdr:rowOff>
    </xdr:to>
    <xdr:pic>
      <xdr:nvPicPr>
        <xdr:cNvPr id="38" name="Immagin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" y="21709380"/>
          <a:ext cx="1872000" cy="1327749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</xdr:colOff>
      <xdr:row>78</xdr:row>
      <xdr:rowOff>10278</xdr:rowOff>
    </xdr:from>
    <xdr:to>
      <xdr:col>1</xdr:col>
      <xdr:colOff>2076960</xdr:colOff>
      <xdr:row>83</xdr:row>
      <xdr:rowOff>145599</xdr:rowOff>
    </xdr:to>
    <xdr:pic>
      <xdr:nvPicPr>
        <xdr:cNvPr id="39" name="Immagin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733" b="11751"/>
        <a:stretch/>
      </xdr:blipFill>
      <xdr:spPr>
        <a:xfrm>
          <a:off x="105262" y="23561394"/>
          <a:ext cx="2016000" cy="1109972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85</xdr:row>
      <xdr:rowOff>0</xdr:rowOff>
    </xdr:from>
    <xdr:to>
      <xdr:col>1</xdr:col>
      <xdr:colOff>1645588</xdr:colOff>
      <xdr:row>91</xdr:row>
      <xdr:rowOff>163155</xdr:rowOff>
    </xdr:to>
    <xdr:pic>
      <xdr:nvPicPr>
        <xdr:cNvPr id="40" name="Immagin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945"/>
        <a:stretch/>
      </xdr:blipFill>
      <xdr:spPr>
        <a:xfrm>
          <a:off x="502920" y="24795480"/>
          <a:ext cx="1188388" cy="1301725"/>
        </a:xfrm>
        <a:prstGeom prst="rect">
          <a:avLst/>
        </a:prstGeom>
      </xdr:spPr>
    </xdr:pic>
    <xdr:clientData/>
  </xdr:twoCellAnchor>
  <xdr:twoCellAnchor editAs="oneCell">
    <xdr:from>
      <xdr:col>1</xdr:col>
      <xdr:colOff>327660</xdr:colOff>
      <xdr:row>85</xdr:row>
      <xdr:rowOff>53340</xdr:rowOff>
    </xdr:from>
    <xdr:to>
      <xdr:col>1</xdr:col>
      <xdr:colOff>1676400</xdr:colOff>
      <xdr:row>92</xdr:row>
      <xdr:rowOff>68579</xdr:rowOff>
    </xdr:to>
    <xdr:pic>
      <xdr:nvPicPr>
        <xdr:cNvPr id="41" name="Immagin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" y="26266140"/>
          <a:ext cx="1348740" cy="1348740"/>
        </a:xfrm>
        <a:prstGeom prst="rect">
          <a:avLst/>
        </a:prstGeom>
      </xdr:spPr>
    </xdr:pic>
    <xdr:clientData/>
  </xdr:twoCellAnchor>
  <xdr:twoCellAnchor editAs="oneCell">
    <xdr:from>
      <xdr:col>1</xdr:col>
      <xdr:colOff>129540</xdr:colOff>
      <xdr:row>93</xdr:row>
      <xdr:rowOff>99060</xdr:rowOff>
    </xdr:from>
    <xdr:to>
      <xdr:col>1</xdr:col>
      <xdr:colOff>2066449</xdr:colOff>
      <xdr:row>100</xdr:row>
      <xdr:rowOff>116163</xdr:rowOff>
    </xdr:to>
    <xdr:pic>
      <xdr:nvPicPr>
        <xdr:cNvPr id="42" name="Immagin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7946"/>
        <a:stretch/>
      </xdr:blipFill>
      <xdr:spPr>
        <a:xfrm>
          <a:off x="175260" y="27835860"/>
          <a:ext cx="1936909" cy="1350604"/>
        </a:xfrm>
        <a:prstGeom prst="rect">
          <a:avLst/>
        </a:prstGeom>
      </xdr:spPr>
    </xdr:pic>
    <xdr:clientData/>
  </xdr:twoCellAnchor>
  <xdr:twoCellAnchor editAs="oneCell">
    <xdr:from>
      <xdr:col>1</xdr:col>
      <xdr:colOff>198120</xdr:colOff>
      <xdr:row>100</xdr:row>
      <xdr:rowOff>182880</xdr:rowOff>
    </xdr:from>
    <xdr:to>
      <xdr:col>1</xdr:col>
      <xdr:colOff>1811616</xdr:colOff>
      <xdr:row>108</xdr:row>
      <xdr:rowOff>171129</xdr:rowOff>
    </xdr:to>
    <xdr:pic>
      <xdr:nvPicPr>
        <xdr:cNvPr id="43" name="Immagin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0" y="29253180"/>
          <a:ext cx="1613496" cy="1512249"/>
        </a:xfrm>
        <a:prstGeom prst="rect">
          <a:avLst/>
        </a:prstGeom>
      </xdr:spPr>
    </xdr:pic>
    <xdr:clientData/>
  </xdr:twoCellAnchor>
  <xdr:twoCellAnchor editAs="oneCell">
    <xdr:from>
      <xdr:col>1</xdr:col>
      <xdr:colOff>236220</xdr:colOff>
      <xdr:row>109</xdr:row>
      <xdr:rowOff>38100</xdr:rowOff>
    </xdr:from>
    <xdr:to>
      <xdr:col>1</xdr:col>
      <xdr:colOff>1928220</xdr:colOff>
      <xdr:row>116</xdr:row>
      <xdr:rowOff>41526</xdr:rowOff>
    </xdr:to>
    <xdr:pic>
      <xdr:nvPicPr>
        <xdr:cNvPr id="44" name="Immagin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5652"/>
        <a:stretch/>
      </xdr:blipFill>
      <xdr:spPr>
        <a:xfrm>
          <a:off x="281940" y="30822900"/>
          <a:ext cx="1692000" cy="1336925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</xdr:colOff>
      <xdr:row>117</xdr:row>
      <xdr:rowOff>68580</xdr:rowOff>
    </xdr:from>
    <xdr:to>
      <xdr:col>1</xdr:col>
      <xdr:colOff>2047903</xdr:colOff>
      <xdr:row>124</xdr:row>
      <xdr:rowOff>113044</xdr:rowOff>
    </xdr:to>
    <xdr:pic>
      <xdr:nvPicPr>
        <xdr:cNvPr id="45" name="Immagin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2377380"/>
          <a:ext cx="1979323" cy="1377963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449581</xdr:colOff>
      <xdr:row>125</xdr:row>
      <xdr:rowOff>0</xdr:rowOff>
    </xdr:from>
    <xdr:to>
      <xdr:col>1</xdr:col>
      <xdr:colOff>1479665</xdr:colOff>
      <xdr:row>132</xdr:row>
      <xdr:rowOff>126350</xdr:rowOff>
    </xdr:to>
    <xdr:pic>
      <xdr:nvPicPr>
        <xdr:cNvPr id="46" name="Immagin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/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1" y="35349180"/>
          <a:ext cx="1030084" cy="14554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251460</xdr:colOff>
      <xdr:row>133</xdr:row>
      <xdr:rowOff>0</xdr:rowOff>
    </xdr:from>
    <xdr:to>
      <xdr:col>1</xdr:col>
      <xdr:colOff>1432560</xdr:colOff>
      <xdr:row>140</xdr:row>
      <xdr:rowOff>189229</xdr:rowOff>
    </xdr:to>
    <xdr:pic>
      <xdr:nvPicPr>
        <xdr:cNvPr id="47" name="Immagin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/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36880800"/>
          <a:ext cx="1181100" cy="15227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358140</xdr:colOff>
      <xdr:row>141</xdr:row>
      <xdr:rowOff>0</xdr:rowOff>
    </xdr:from>
    <xdr:to>
      <xdr:col>1</xdr:col>
      <xdr:colOff>1363980</xdr:colOff>
      <xdr:row>148</xdr:row>
      <xdr:rowOff>83819</xdr:rowOff>
    </xdr:to>
    <xdr:pic>
      <xdr:nvPicPr>
        <xdr:cNvPr id="48" name="Immagin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" y="38404800"/>
          <a:ext cx="1005840" cy="14173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106680</xdr:colOff>
      <xdr:row>151</xdr:row>
      <xdr:rowOff>38100</xdr:rowOff>
    </xdr:from>
    <xdr:to>
      <xdr:col>1</xdr:col>
      <xdr:colOff>2027555</xdr:colOff>
      <xdr:row>153</xdr:row>
      <xdr:rowOff>93980</xdr:rowOff>
    </xdr:to>
    <xdr:pic>
      <xdr:nvPicPr>
        <xdr:cNvPr id="49" name="Immagin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52400" y="40347900"/>
          <a:ext cx="1920875" cy="436880"/>
        </a:xfrm>
        <a:prstGeom prst="rect">
          <a:avLst/>
        </a:prstGeom>
      </xdr:spPr>
    </xdr:pic>
    <xdr:clientData/>
  </xdr:twoCellAnchor>
  <xdr:twoCellAnchor editAs="oneCell">
    <xdr:from>
      <xdr:col>1</xdr:col>
      <xdr:colOff>378696</xdr:colOff>
      <xdr:row>15</xdr:row>
      <xdr:rowOff>161082</xdr:rowOff>
    </xdr:from>
    <xdr:to>
      <xdr:col>1</xdr:col>
      <xdr:colOff>1825256</xdr:colOff>
      <xdr:row>16</xdr:row>
      <xdr:rowOff>406127</xdr:rowOff>
    </xdr:to>
    <xdr:pic>
      <xdr:nvPicPr>
        <xdr:cNvPr id="51" name="Immagin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998" y="4529291"/>
          <a:ext cx="1446560" cy="1024766"/>
        </a:xfrm>
        <a:prstGeom prst="rect">
          <a:avLst/>
        </a:prstGeom>
      </xdr:spPr>
    </xdr:pic>
    <xdr:clientData/>
  </xdr:twoCellAnchor>
  <xdr:twoCellAnchor editAs="oneCell">
    <xdr:from>
      <xdr:col>1</xdr:col>
      <xdr:colOff>682256</xdr:colOff>
      <xdr:row>17</xdr:row>
      <xdr:rowOff>181286</xdr:rowOff>
    </xdr:from>
    <xdr:to>
      <xdr:col>1</xdr:col>
      <xdr:colOff>1477194</xdr:colOff>
      <xdr:row>18</xdr:row>
      <xdr:rowOff>442670</xdr:rowOff>
    </xdr:to>
    <xdr:pic>
      <xdr:nvPicPr>
        <xdr:cNvPr id="52" name="Immagin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558" y="6011472"/>
          <a:ext cx="794938" cy="11208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1979323</xdr:colOff>
      <xdr:row>157</xdr:row>
      <xdr:rowOff>1377963</xdr:rowOff>
    </xdr:to>
    <xdr:pic>
      <xdr:nvPicPr>
        <xdr:cNvPr id="53" name="Immagin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" y="44348400"/>
          <a:ext cx="1979323" cy="1377963"/>
        </a:xfrm>
        <a:prstGeom prst="rect">
          <a:avLst/>
        </a:prstGeom>
      </xdr:spPr>
    </xdr:pic>
    <xdr:clientData/>
  </xdr:twoCellAnchor>
  <xdr:twoCellAnchor editAs="oneCell">
    <xdr:from>
      <xdr:col>1</xdr:col>
      <xdr:colOff>518160</xdr:colOff>
      <xdr:row>160</xdr:row>
      <xdr:rowOff>30480</xdr:rowOff>
    </xdr:from>
    <xdr:to>
      <xdr:col>1</xdr:col>
      <xdr:colOff>1333500</xdr:colOff>
      <xdr:row>160</xdr:row>
      <xdr:rowOff>1356360</xdr:rowOff>
    </xdr:to>
    <xdr:pic>
      <xdr:nvPicPr>
        <xdr:cNvPr id="55" name="Immagin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/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51617880"/>
          <a:ext cx="815340" cy="13258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480060</xdr:colOff>
      <xdr:row>159</xdr:row>
      <xdr:rowOff>68580</xdr:rowOff>
    </xdr:from>
    <xdr:to>
      <xdr:col>1</xdr:col>
      <xdr:colOff>1407997</xdr:colOff>
      <xdr:row>159</xdr:row>
      <xdr:rowOff>1264920</xdr:rowOff>
    </xdr:to>
    <xdr:pic>
      <xdr:nvPicPr>
        <xdr:cNvPr id="56" name="Immagin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/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" y="50208180"/>
          <a:ext cx="927937" cy="11963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152400</xdr:colOff>
      <xdr:row>158</xdr:row>
      <xdr:rowOff>0</xdr:rowOff>
    </xdr:from>
    <xdr:to>
      <xdr:col>1</xdr:col>
      <xdr:colOff>1765896</xdr:colOff>
      <xdr:row>159</xdr:row>
      <xdr:rowOff>64449</xdr:rowOff>
    </xdr:to>
    <xdr:pic>
      <xdr:nvPicPr>
        <xdr:cNvPr id="57" name="Immagin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120" y="48691800"/>
          <a:ext cx="1613496" cy="151224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163</xdr:row>
      <xdr:rowOff>0</xdr:rowOff>
    </xdr:from>
    <xdr:to>
      <xdr:col>1</xdr:col>
      <xdr:colOff>304800</xdr:colOff>
      <xdr:row>163</xdr:row>
      <xdr:rowOff>304800</xdr:rowOff>
    </xdr:to>
    <xdr:sp macro="" textlink="">
      <xdr:nvSpPr>
        <xdr:cNvPr id="1025" name="AutoShape 1" descr="blob:https://web.whatsapp.com/6fe20c65-8c5f-4217-b280-411fb395e95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45720" y="485165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248093</xdr:colOff>
      <xdr:row>162</xdr:row>
      <xdr:rowOff>124046</xdr:rowOff>
    </xdr:from>
    <xdr:to>
      <xdr:col>1</xdr:col>
      <xdr:colOff>1497419</xdr:colOff>
      <xdr:row>162</xdr:row>
      <xdr:rowOff>1373372</xdr:rowOff>
    </xdr:to>
    <xdr:pic>
      <xdr:nvPicPr>
        <xdr:cNvPr id="8" name="Immagin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395" y="47749046"/>
          <a:ext cx="1249326" cy="1249326"/>
        </a:xfrm>
        <a:prstGeom prst="rect">
          <a:avLst/>
        </a:prstGeom>
      </xdr:spPr>
    </xdr:pic>
    <xdr:clientData/>
  </xdr:twoCellAnchor>
  <xdr:twoCellAnchor editAs="oneCell">
    <xdr:from>
      <xdr:col>1</xdr:col>
      <xdr:colOff>301256</xdr:colOff>
      <xdr:row>161</xdr:row>
      <xdr:rowOff>37149</xdr:rowOff>
    </xdr:from>
    <xdr:to>
      <xdr:col>1</xdr:col>
      <xdr:colOff>1579719</xdr:colOff>
      <xdr:row>161</xdr:row>
      <xdr:rowOff>1275908</xdr:rowOff>
    </xdr:to>
    <xdr:pic>
      <xdr:nvPicPr>
        <xdr:cNvPr id="10" name="Immagin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558" y="46217893"/>
          <a:ext cx="1278463" cy="1238759"/>
        </a:xfrm>
        <a:prstGeom prst="rect">
          <a:avLst/>
        </a:prstGeom>
      </xdr:spPr>
    </xdr:pic>
    <xdr:clientData/>
  </xdr:twoCellAnchor>
  <xdr:twoCellAnchor editAs="oneCell">
    <xdr:from>
      <xdr:col>1</xdr:col>
      <xdr:colOff>398720</xdr:colOff>
      <xdr:row>25</xdr:row>
      <xdr:rowOff>97466</xdr:rowOff>
    </xdr:from>
    <xdr:to>
      <xdr:col>1</xdr:col>
      <xdr:colOff>1444255</xdr:colOff>
      <xdr:row>26</xdr:row>
      <xdr:rowOff>684652</xdr:rowOff>
    </xdr:to>
    <xdr:pic>
      <xdr:nvPicPr>
        <xdr:cNvPr id="11" name="Immagin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43022" y="12360350"/>
          <a:ext cx="1045535" cy="1384628"/>
        </a:xfrm>
        <a:prstGeom prst="rect">
          <a:avLst/>
        </a:prstGeom>
      </xdr:spPr>
    </xdr:pic>
    <xdr:clientData/>
  </xdr:twoCellAnchor>
  <xdr:twoCellAnchor editAs="oneCell">
    <xdr:from>
      <xdr:col>1</xdr:col>
      <xdr:colOff>549349</xdr:colOff>
      <xdr:row>27</xdr:row>
      <xdr:rowOff>115187</xdr:rowOff>
    </xdr:from>
    <xdr:to>
      <xdr:col>1</xdr:col>
      <xdr:colOff>1532678</xdr:colOff>
      <xdr:row>28</xdr:row>
      <xdr:rowOff>708839</xdr:rowOff>
    </xdr:to>
    <xdr:pic>
      <xdr:nvPicPr>
        <xdr:cNvPr id="50" name="Immagin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651" y="13972954"/>
          <a:ext cx="983329" cy="1391094"/>
        </a:xfrm>
        <a:prstGeom prst="rect">
          <a:avLst/>
        </a:prstGeom>
      </xdr:spPr>
    </xdr:pic>
    <xdr:clientData/>
  </xdr:twoCellAnchor>
  <xdr:twoCellAnchor editAs="oneCell">
    <xdr:from>
      <xdr:col>1</xdr:col>
      <xdr:colOff>575931</xdr:colOff>
      <xdr:row>163</xdr:row>
      <xdr:rowOff>99362</xdr:rowOff>
    </xdr:from>
    <xdr:to>
      <xdr:col>1</xdr:col>
      <xdr:colOff>1509423</xdr:colOff>
      <xdr:row>163</xdr:row>
      <xdr:rowOff>1353422</xdr:rowOff>
    </xdr:to>
    <xdr:pic>
      <xdr:nvPicPr>
        <xdr:cNvPr id="12" name="Immagin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20233" y="49168618"/>
          <a:ext cx="933492" cy="1254060"/>
        </a:xfrm>
        <a:prstGeom prst="rect">
          <a:avLst/>
        </a:prstGeom>
      </xdr:spPr>
    </xdr:pic>
    <xdr:clientData/>
  </xdr:twoCellAnchor>
  <xdr:twoCellAnchor editAs="oneCell">
    <xdr:from>
      <xdr:col>1</xdr:col>
      <xdr:colOff>930349</xdr:colOff>
      <xdr:row>1</xdr:row>
      <xdr:rowOff>17720</xdr:rowOff>
    </xdr:from>
    <xdr:to>
      <xdr:col>2</xdr:col>
      <xdr:colOff>194930</xdr:colOff>
      <xdr:row>9</xdr:row>
      <xdr:rowOff>26580</xdr:rowOff>
    </xdr:to>
    <xdr:pic>
      <xdr:nvPicPr>
        <xdr:cNvPr id="54" name="Immagin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651" y="70883"/>
          <a:ext cx="1426534" cy="1426534"/>
        </a:xfrm>
        <a:prstGeom prst="rect">
          <a:avLst/>
        </a:prstGeom>
      </xdr:spPr>
    </xdr:pic>
    <xdr:clientData/>
  </xdr:twoCellAnchor>
  <xdr:twoCellAnchor editAs="oneCell">
    <xdr:from>
      <xdr:col>4</xdr:col>
      <xdr:colOff>772504</xdr:colOff>
      <xdr:row>12</xdr:row>
      <xdr:rowOff>426409</xdr:rowOff>
    </xdr:from>
    <xdr:to>
      <xdr:col>5</xdr:col>
      <xdr:colOff>307164</xdr:colOff>
      <xdr:row>13</xdr:row>
      <xdr:rowOff>149750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2926" y="2857500"/>
          <a:ext cx="570226" cy="371262"/>
        </a:xfrm>
        <a:prstGeom prst="rect">
          <a:avLst/>
        </a:prstGeom>
      </xdr:spPr>
    </xdr:pic>
    <xdr:clientData/>
  </xdr:twoCellAnchor>
  <xdr:twoCellAnchor editAs="oneCell">
    <xdr:from>
      <xdr:col>1</xdr:col>
      <xdr:colOff>1655893</xdr:colOff>
      <xdr:row>25</xdr:row>
      <xdr:rowOff>794783</xdr:rowOff>
    </xdr:from>
    <xdr:to>
      <xdr:col>2</xdr:col>
      <xdr:colOff>476251</xdr:colOff>
      <xdr:row>26</xdr:row>
      <xdr:rowOff>696755</xdr:rowOff>
    </xdr:to>
    <xdr:pic>
      <xdr:nvPicPr>
        <xdr:cNvPr id="62" name="Immagin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5734" y="13072066"/>
          <a:ext cx="1074237" cy="699413"/>
        </a:xfrm>
        <a:prstGeom prst="rect">
          <a:avLst/>
        </a:prstGeom>
      </xdr:spPr>
    </xdr:pic>
    <xdr:clientData/>
  </xdr:twoCellAnchor>
  <xdr:twoCellAnchor editAs="oneCell">
    <xdr:from>
      <xdr:col>1</xdr:col>
      <xdr:colOff>1687917</xdr:colOff>
      <xdr:row>27</xdr:row>
      <xdr:rowOff>778114</xdr:rowOff>
    </xdr:from>
    <xdr:to>
      <xdr:col>2</xdr:col>
      <xdr:colOff>508275</xdr:colOff>
      <xdr:row>28</xdr:row>
      <xdr:rowOff>680085</xdr:rowOff>
    </xdr:to>
    <xdr:pic>
      <xdr:nvPicPr>
        <xdr:cNvPr id="63" name="Immagin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7758" y="14650280"/>
          <a:ext cx="1074237" cy="699413"/>
        </a:xfrm>
        <a:prstGeom prst="rect">
          <a:avLst/>
        </a:prstGeom>
      </xdr:spPr>
    </xdr:pic>
    <xdr:clientData/>
  </xdr:twoCellAnchor>
  <xdr:twoCellAnchor editAs="oneCell">
    <xdr:from>
      <xdr:col>1</xdr:col>
      <xdr:colOff>1692347</xdr:colOff>
      <xdr:row>163</xdr:row>
      <xdr:rowOff>663427</xdr:rowOff>
    </xdr:from>
    <xdr:to>
      <xdr:col>2</xdr:col>
      <xdr:colOff>512705</xdr:colOff>
      <xdr:row>163</xdr:row>
      <xdr:rowOff>1362840</xdr:rowOff>
    </xdr:to>
    <xdr:pic>
      <xdr:nvPicPr>
        <xdr:cNvPr id="64" name="Immagin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2188" y="48903122"/>
          <a:ext cx="1074237" cy="6994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5</xdr:row>
      <xdr:rowOff>99060</xdr:rowOff>
    </xdr:from>
    <xdr:to>
      <xdr:col>0</xdr:col>
      <xdr:colOff>1013460</xdr:colOff>
      <xdr:row>10</xdr:row>
      <xdr:rowOff>167640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" y="914400"/>
          <a:ext cx="883920" cy="883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39"/>
  <sheetViews>
    <sheetView tabSelected="1" zoomScale="86" zoomScaleNormal="86" workbookViewId="0">
      <selection activeCell="H165" sqref="H165"/>
    </sheetView>
  </sheetViews>
  <sheetFormatPr defaultRowHeight="14.4" x14ac:dyDescent="0.3"/>
  <cols>
    <col min="1" max="1" width="1" style="274" customWidth="1"/>
    <col min="2" max="2" width="31.5546875" style="24" customWidth="1"/>
    <col min="3" max="3" width="21.6640625" style="24" bestFit="1" customWidth="1"/>
    <col min="4" max="4" width="21.77734375" style="24" customWidth="1"/>
    <col min="5" max="5" width="14.44140625" style="24" bestFit="1" customWidth="1"/>
    <col min="6" max="10" width="9.44140625" style="24" customWidth="1"/>
    <col min="11" max="16" width="8.88671875" style="24" customWidth="1"/>
    <col min="17" max="17" width="9.44140625" style="24" customWidth="1"/>
    <col min="18" max="18" width="9.44140625" style="5" customWidth="1"/>
    <col min="19" max="19" width="0.6640625" style="3" customWidth="1"/>
    <col min="20" max="20" width="8.88671875" style="5" customWidth="1"/>
    <col min="21" max="21" width="4.5546875" style="5" bestFit="1" customWidth="1"/>
    <col min="22" max="24" width="8.88671875" style="5" customWidth="1"/>
    <col min="25" max="25" width="8.88671875" customWidth="1"/>
  </cols>
  <sheetData>
    <row r="1" spans="1:21" ht="4.6500000000000004" customHeight="1" x14ac:dyDescent="0.3">
      <c r="B1" s="2"/>
      <c r="C1" s="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4"/>
      <c r="S1" s="204"/>
      <c r="T1" s="4"/>
    </row>
    <row r="2" spans="1:21" x14ac:dyDescent="0.3">
      <c r="B2" s="2"/>
      <c r="C2" s="2"/>
      <c r="D2" s="202"/>
      <c r="E2" s="287" t="s">
        <v>0</v>
      </c>
      <c r="F2" s="287"/>
      <c r="G2" s="287"/>
      <c r="H2" s="287"/>
      <c r="I2" s="287"/>
      <c r="J2" s="287"/>
      <c r="K2" s="288" t="s">
        <v>1</v>
      </c>
      <c r="L2" s="288"/>
      <c r="M2" s="288"/>
      <c r="N2" s="288"/>
      <c r="O2" s="288"/>
      <c r="P2" s="288"/>
      <c r="Q2" s="202"/>
      <c r="R2" s="204"/>
      <c r="S2" s="204"/>
      <c r="T2" s="4"/>
    </row>
    <row r="3" spans="1:21" ht="15" customHeight="1" x14ac:dyDescent="0.3">
      <c r="B3" s="2"/>
      <c r="C3" s="6"/>
      <c r="D3" s="203" t="s">
        <v>2</v>
      </c>
      <c r="E3" s="289"/>
      <c r="F3" s="289"/>
      <c r="G3" s="289"/>
      <c r="H3" s="289"/>
      <c r="I3" s="289"/>
      <c r="J3" s="289"/>
      <c r="K3" s="202"/>
      <c r="L3" s="202"/>
      <c r="M3" s="202"/>
      <c r="N3" s="202"/>
      <c r="O3" s="202"/>
      <c r="P3" s="202"/>
      <c r="Q3" s="290" t="s">
        <v>3</v>
      </c>
      <c r="R3" s="290"/>
      <c r="S3" s="204"/>
      <c r="T3" s="4"/>
    </row>
    <row r="4" spans="1:21" ht="15" customHeight="1" x14ac:dyDescent="0.3">
      <c r="B4" s="2"/>
      <c r="C4" s="7"/>
      <c r="D4" s="203" t="s">
        <v>4</v>
      </c>
      <c r="E4" s="289"/>
      <c r="F4" s="289"/>
      <c r="G4" s="289"/>
      <c r="H4" s="289"/>
      <c r="I4" s="289"/>
      <c r="J4" s="289"/>
      <c r="K4" s="202"/>
      <c r="L4" s="202"/>
      <c r="M4" s="202"/>
      <c r="N4" s="202"/>
      <c r="O4" s="202"/>
      <c r="P4" s="202"/>
      <c r="Q4" s="291">
        <f>SUM(Q12:Q709)</f>
        <v>0</v>
      </c>
      <c r="R4" s="291"/>
      <c r="S4" s="204"/>
      <c r="T4" s="8"/>
    </row>
    <row r="5" spans="1:21" ht="15" customHeight="1" x14ac:dyDescent="0.3">
      <c r="B5" s="2"/>
      <c r="C5" s="7"/>
      <c r="D5" s="203" t="s">
        <v>5</v>
      </c>
      <c r="E5" s="289"/>
      <c r="F5" s="289"/>
      <c r="G5" s="289"/>
      <c r="H5" s="289"/>
      <c r="I5" s="289"/>
      <c r="J5" s="289"/>
      <c r="K5" s="202"/>
      <c r="L5" s="202"/>
      <c r="M5" s="202"/>
      <c r="N5" s="202"/>
      <c r="O5" s="202"/>
      <c r="P5" s="202"/>
      <c r="Q5" s="292" t="s">
        <v>6</v>
      </c>
      <c r="R5" s="292"/>
      <c r="S5" s="204"/>
      <c r="T5" s="9"/>
    </row>
    <row r="6" spans="1:21" ht="15" customHeight="1" x14ac:dyDescent="0.3">
      <c r="B6" s="2"/>
      <c r="C6" s="7"/>
      <c r="D6" s="203" t="s">
        <v>7</v>
      </c>
      <c r="E6" s="289"/>
      <c r="F6" s="289"/>
      <c r="G6" s="289"/>
      <c r="H6" s="289"/>
      <c r="I6" s="289"/>
      <c r="J6" s="289"/>
      <c r="K6" s="202"/>
      <c r="L6" s="202"/>
      <c r="M6" s="202"/>
      <c r="N6" s="202"/>
      <c r="O6" s="202"/>
      <c r="P6" s="202"/>
      <c r="Q6" s="293">
        <f>SUM(R12:R709)</f>
        <v>0</v>
      </c>
      <c r="R6" s="293"/>
      <c r="S6" s="204"/>
      <c r="T6" s="4"/>
    </row>
    <row r="7" spans="1:21" ht="15" customHeight="1" x14ac:dyDescent="0.3">
      <c r="B7" s="2"/>
      <c r="C7" s="7"/>
      <c r="D7" s="203" t="s">
        <v>8</v>
      </c>
      <c r="E7" s="289"/>
      <c r="F7" s="289"/>
      <c r="G7" s="289"/>
      <c r="H7" s="289"/>
      <c r="I7" s="10" t="s">
        <v>9</v>
      </c>
      <c r="J7" s="11"/>
      <c r="K7" s="202"/>
      <c r="L7" s="202"/>
      <c r="M7" s="202"/>
      <c r="N7" s="202"/>
      <c r="O7" s="202"/>
      <c r="P7" s="202"/>
      <c r="Q7" s="293"/>
      <c r="R7" s="293"/>
      <c r="S7" s="204"/>
      <c r="T7" s="4"/>
    </row>
    <row r="8" spans="1:21" ht="4.95" customHeight="1" x14ac:dyDescent="0.3">
      <c r="B8" s="2"/>
      <c r="C8" s="7"/>
      <c r="D8" s="203"/>
      <c r="E8" s="206"/>
      <c r="F8" s="207"/>
      <c r="G8" s="207"/>
      <c r="H8" s="207"/>
      <c r="I8" s="203"/>
      <c r="J8" s="206"/>
      <c r="K8" s="202"/>
      <c r="L8" s="202"/>
      <c r="M8" s="202"/>
      <c r="N8" s="202"/>
      <c r="O8" s="202"/>
      <c r="P8" s="202"/>
      <c r="Q8" s="208"/>
      <c r="R8" s="208"/>
      <c r="S8" s="204"/>
      <c r="T8" s="4"/>
    </row>
    <row r="9" spans="1:21" ht="15" customHeight="1" x14ac:dyDescent="0.3">
      <c r="B9" s="2"/>
      <c r="C9" s="7"/>
      <c r="D9" s="203"/>
      <c r="E9" s="286" t="s">
        <v>10</v>
      </c>
      <c r="F9" s="286"/>
      <c r="G9" s="286"/>
      <c r="H9" s="286"/>
      <c r="I9" s="286"/>
      <c r="J9" s="286"/>
      <c r="K9" s="205"/>
      <c r="L9" s="205"/>
      <c r="M9" s="205"/>
      <c r="N9" s="205"/>
      <c r="O9" s="205"/>
      <c r="P9" s="205"/>
      <c r="Q9" s="205"/>
      <c r="R9" s="205"/>
      <c r="S9" s="204"/>
      <c r="T9" s="4"/>
    </row>
    <row r="10" spans="1:21" ht="4.6500000000000004" customHeight="1" x14ac:dyDescent="0.3">
      <c r="B10" s="2"/>
      <c r="C10" s="2"/>
      <c r="D10" s="202"/>
      <c r="E10" s="202"/>
      <c r="F10" s="202"/>
      <c r="G10" s="202"/>
      <c r="H10" s="202"/>
      <c r="I10" s="202"/>
      <c r="J10" s="202"/>
      <c r="K10" s="202"/>
      <c r="L10" s="202"/>
      <c r="M10" s="202"/>
      <c r="N10" s="202"/>
      <c r="O10" s="202"/>
      <c r="P10" s="202"/>
      <c r="Q10" s="202"/>
      <c r="R10" s="204"/>
      <c r="S10" s="204"/>
      <c r="T10" s="4"/>
    </row>
    <row r="11" spans="1:21" s="14" customFormat="1" ht="29.4" thickBot="1" x14ac:dyDescent="0.35">
      <c r="A11" s="275"/>
      <c r="B11" s="12" t="s">
        <v>11</v>
      </c>
      <c r="C11" s="12" t="s">
        <v>12</v>
      </c>
      <c r="D11" s="12" t="s">
        <v>13</v>
      </c>
      <c r="E11" s="12" t="s">
        <v>14</v>
      </c>
      <c r="F11" s="12" t="s">
        <v>15</v>
      </c>
      <c r="G11" s="12" t="s">
        <v>16</v>
      </c>
      <c r="H11" s="12" t="s">
        <v>17</v>
      </c>
      <c r="I11" s="12" t="s">
        <v>18</v>
      </c>
      <c r="J11" s="12" t="s">
        <v>19</v>
      </c>
      <c r="K11" s="13" t="s">
        <v>20</v>
      </c>
      <c r="L11" s="13" t="s">
        <v>21</v>
      </c>
      <c r="M11" s="13" t="s">
        <v>22</v>
      </c>
      <c r="N11" s="13" t="s">
        <v>23</v>
      </c>
      <c r="O11" s="13" t="s">
        <v>24</v>
      </c>
      <c r="P11" s="13" t="s">
        <v>25</v>
      </c>
      <c r="Q11" s="12" t="s">
        <v>26</v>
      </c>
      <c r="R11" s="12" t="s">
        <v>27</v>
      </c>
      <c r="S11" s="209"/>
    </row>
    <row r="12" spans="1:21" s="24" customFormat="1" ht="45.75" customHeight="1" thickBot="1" x14ac:dyDescent="0.35">
      <c r="A12" s="276"/>
      <c r="B12" s="294"/>
      <c r="C12" s="295" t="s">
        <v>28</v>
      </c>
      <c r="D12" s="295" t="s">
        <v>29</v>
      </c>
      <c r="E12" s="15" t="s">
        <v>30</v>
      </c>
      <c r="F12" s="16" t="s">
        <v>31</v>
      </c>
      <c r="G12" s="16" t="s">
        <v>32</v>
      </c>
      <c r="H12" s="17" t="s">
        <v>33</v>
      </c>
      <c r="I12" s="16" t="s">
        <v>34</v>
      </c>
      <c r="J12" s="18">
        <v>35</v>
      </c>
      <c r="K12" s="19"/>
      <c r="L12" s="20"/>
      <c r="M12" s="20"/>
      <c r="N12" s="20"/>
      <c r="O12" s="20"/>
      <c r="P12" s="20"/>
      <c r="Q12" s="16">
        <f t="shared" ref="Q12:Q19" si="0">SUM(K12:P12)</f>
        <v>0</v>
      </c>
      <c r="R12" s="21">
        <f t="shared" ref="R12:R47" si="1">+Q12*J12</f>
        <v>0</v>
      </c>
      <c r="S12" s="209"/>
      <c r="T12" s="22"/>
      <c r="U12" s="23"/>
    </row>
    <row r="13" spans="1:21" s="24" customFormat="1" ht="51" customHeight="1" thickBot="1" x14ac:dyDescent="0.35">
      <c r="A13" s="277"/>
      <c r="B13" s="294"/>
      <c r="C13" s="295"/>
      <c r="D13" s="295"/>
      <c r="E13" s="273" t="s">
        <v>35</v>
      </c>
      <c r="F13" s="26" t="s">
        <v>31</v>
      </c>
      <c r="G13" s="26" t="s">
        <v>36</v>
      </c>
      <c r="H13" s="27" t="s">
        <v>108</v>
      </c>
      <c r="I13" s="26" t="s">
        <v>34</v>
      </c>
      <c r="J13" s="28">
        <v>30</v>
      </c>
      <c r="K13" s="29"/>
      <c r="L13" s="20"/>
      <c r="M13" s="20"/>
      <c r="N13" s="20"/>
      <c r="O13" s="20"/>
      <c r="P13" s="20"/>
      <c r="Q13" s="26">
        <f t="shared" si="0"/>
        <v>0</v>
      </c>
      <c r="R13" s="30">
        <f t="shared" si="1"/>
        <v>0</v>
      </c>
      <c r="S13" s="210"/>
      <c r="T13" s="22"/>
      <c r="U13" s="23"/>
    </row>
    <row r="14" spans="1:21" s="24" customFormat="1" ht="43.5" customHeight="1" thickBot="1" x14ac:dyDescent="0.35">
      <c r="A14" s="276"/>
      <c r="B14" s="294"/>
      <c r="C14" s="295" t="s">
        <v>28</v>
      </c>
      <c r="D14" s="295" t="s">
        <v>40</v>
      </c>
      <c r="E14" s="31" t="s">
        <v>30</v>
      </c>
      <c r="F14" s="32" t="s">
        <v>31</v>
      </c>
      <c r="G14" s="32" t="s">
        <v>32</v>
      </c>
      <c r="H14" s="33" t="s">
        <v>33</v>
      </c>
      <c r="I14" s="32" t="s">
        <v>34</v>
      </c>
      <c r="J14" s="34">
        <v>35</v>
      </c>
      <c r="K14" s="35"/>
      <c r="L14" s="20"/>
      <c r="M14" s="20"/>
      <c r="N14" s="20"/>
      <c r="O14" s="20"/>
      <c r="P14" s="20"/>
      <c r="Q14" s="32">
        <f t="shared" si="0"/>
        <v>0</v>
      </c>
      <c r="R14" s="36">
        <f t="shared" si="1"/>
        <v>0</v>
      </c>
      <c r="S14" s="209"/>
      <c r="T14" s="22"/>
      <c r="U14" s="23"/>
    </row>
    <row r="15" spans="1:21" s="24" customFormat="1" ht="55.5" customHeight="1" thickBot="1" x14ac:dyDescent="0.35">
      <c r="A15" s="276"/>
      <c r="B15" s="294"/>
      <c r="C15" s="295"/>
      <c r="D15" s="295"/>
      <c r="E15" s="25" t="s">
        <v>35</v>
      </c>
      <c r="F15" s="26" t="s">
        <v>31</v>
      </c>
      <c r="G15" s="26" t="s">
        <v>36</v>
      </c>
      <c r="H15" s="27" t="s">
        <v>108</v>
      </c>
      <c r="I15" s="26" t="s">
        <v>34</v>
      </c>
      <c r="J15" s="28">
        <v>30</v>
      </c>
      <c r="K15" s="37"/>
      <c r="L15" s="20"/>
      <c r="M15" s="20"/>
      <c r="N15" s="20"/>
      <c r="O15" s="20"/>
      <c r="P15" s="20"/>
      <c r="Q15" s="26">
        <f t="shared" si="0"/>
        <v>0</v>
      </c>
      <c r="R15" s="30">
        <f t="shared" si="1"/>
        <v>0</v>
      </c>
      <c r="S15" s="209"/>
      <c r="T15" s="22"/>
      <c r="U15" s="23"/>
    </row>
    <row r="16" spans="1:21" s="24" customFormat="1" ht="61.5" customHeight="1" thickBot="1" x14ac:dyDescent="0.35">
      <c r="A16" s="276"/>
      <c r="B16" s="294"/>
      <c r="C16" s="295" t="s">
        <v>41</v>
      </c>
      <c r="D16" s="296" t="s">
        <v>42</v>
      </c>
      <c r="E16" s="38" t="s">
        <v>30</v>
      </c>
      <c r="F16" s="32" t="s">
        <v>31</v>
      </c>
      <c r="G16" s="32" t="s">
        <v>32</v>
      </c>
      <c r="H16" s="33" t="s">
        <v>33</v>
      </c>
      <c r="I16" s="32" t="s">
        <v>34</v>
      </c>
      <c r="J16" s="36">
        <v>35</v>
      </c>
      <c r="K16" s="35"/>
      <c r="L16" s="20"/>
      <c r="M16" s="20"/>
      <c r="N16" s="20"/>
      <c r="O16" s="20"/>
      <c r="P16" s="20"/>
      <c r="Q16" s="32">
        <f t="shared" si="0"/>
        <v>0</v>
      </c>
      <c r="R16" s="36">
        <f t="shared" si="1"/>
        <v>0</v>
      </c>
      <c r="S16" s="209"/>
      <c r="T16" s="22"/>
      <c r="U16" s="23"/>
    </row>
    <row r="17" spans="1:21" s="24" customFormat="1" ht="54" customHeight="1" thickBot="1" x14ac:dyDescent="0.35">
      <c r="A17" s="276"/>
      <c r="B17" s="294"/>
      <c r="C17" s="295"/>
      <c r="D17" s="296"/>
      <c r="E17" s="39" t="s">
        <v>35</v>
      </c>
      <c r="F17" s="26" t="s">
        <v>31</v>
      </c>
      <c r="G17" s="26" t="s">
        <v>36</v>
      </c>
      <c r="H17" s="27" t="s">
        <v>108</v>
      </c>
      <c r="I17" s="26" t="s">
        <v>34</v>
      </c>
      <c r="J17" s="30">
        <v>30</v>
      </c>
      <c r="K17" s="37"/>
      <c r="L17" s="20"/>
      <c r="M17" s="20"/>
      <c r="N17" s="20"/>
      <c r="O17" s="20"/>
      <c r="P17" s="20"/>
      <c r="Q17" s="26">
        <f t="shared" si="0"/>
        <v>0</v>
      </c>
      <c r="R17" s="30">
        <f t="shared" si="1"/>
        <v>0</v>
      </c>
      <c r="S17" s="209"/>
      <c r="T17" s="22"/>
      <c r="U17" s="23"/>
    </row>
    <row r="18" spans="1:21" s="24" customFormat="1" ht="68.25" customHeight="1" thickBot="1" x14ac:dyDescent="0.35">
      <c r="A18" s="276"/>
      <c r="B18" s="294"/>
      <c r="C18" s="295" t="s">
        <v>38</v>
      </c>
      <c r="D18" s="295" t="s">
        <v>39</v>
      </c>
      <c r="E18" s="31" t="s">
        <v>30</v>
      </c>
      <c r="F18" s="32" t="s">
        <v>31</v>
      </c>
      <c r="G18" s="32" t="s">
        <v>32</v>
      </c>
      <c r="H18" s="33" t="s">
        <v>33</v>
      </c>
      <c r="I18" s="32" t="s">
        <v>34</v>
      </c>
      <c r="J18" s="36">
        <v>35</v>
      </c>
      <c r="K18" s="35"/>
      <c r="L18" s="20"/>
      <c r="M18" s="20"/>
      <c r="N18" s="20"/>
      <c r="O18" s="20"/>
      <c r="P18" s="20"/>
      <c r="Q18" s="32">
        <f t="shared" si="0"/>
        <v>0</v>
      </c>
      <c r="R18" s="36">
        <f t="shared" si="1"/>
        <v>0</v>
      </c>
      <c r="S18" s="209"/>
      <c r="T18" s="22"/>
      <c r="U18" s="23"/>
    </row>
    <row r="19" spans="1:21" s="24" customFormat="1" ht="54.75" customHeight="1" thickBot="1" x14ac:dyDescent="0.35">
      <c r="A19" s="276"/>
      <c r="B19" s="294"/>
      <c r="C19" s="295"/>
      <c r="D19" s="295"/>
      <c r="E19" s="25" t="s">
        <v>35</v>
      </c>
      <c r="F19" s="26" t="s">
        <v>31</v>
      </c>
      <c r="G19" s="26" t="s">
        <v>36</v>
      </c>
      <c r="H19" s="27" t="s">
        <v>108</v>
      </c>
      <c r="I19" s="26" t="s">
        <v>34</v>
      </c>
      <c r="J19" s="30">
        <v>30</v>
      </c>
      <c r="K19" s="37"/>
      <c r="L19" s="20"/>
      <c r="M19" s="20"/>
      <c r="N19" s="20"/>
      <c r="O19" s="20"/>
      <c r="P19" s="20"/>
      <c r="Q19" s="26">
        <f t="shared" si="0"/>
        <v>0</v>
      </c>
      <c r="R19" s="30">
        <f t="shared" si="1"/>
        <v>0</v>
      </c>
      <c r="S19" s="209"/>
      <c r="T19" s="22"/>
      <c r="U19" s="23"/>
    </row>
    <row r="20" spans="1:21" s="24" customFormat="1" ht="64.5" customHeight="1" thickBot="1" x14ac:dyDescent="0.35">
      <c r="A20" s="276"/>
      <c r="B20" s="294"/>
      <c r="C20" s="295" t="s">
        <v>38</v>
      </c>
      <c r="D20" s="295" t="s">
        <v>43</v>
      </c>
      <c r="E20" s="31" t="s">
        <v>30</v>
      </c>
      <c r="F20" s="32" t="s">
        <v>31</v>
      </c>
      <c r="G20" s="33" t="s">
        <v>32</v>
      </c>
      <c r="H20" s="33" t="s">
        <v>33</v>
      </c>
      <c r="I20" s="32" t="s">
        <v>34</v>
      </c>
      <c r="J20" s="36">
        <v>35</v>
      </c>
      <c r="K20" s="35"/>
      <c r="L20" s="20"/>
      <c r="M20" s="20"/>
      <c r="N20" s="20"/>
      <c r="O20" s="20"/>
      <c r="P20" s="20"/>
      <c r="Q20" s="32">
        <v>0</v>
      </c>
      <c r="R20" s="40">
        <f t="shared" si="1"/>
        <v>0</v>
      </c>
      <c r="S20" s="209"/>
      <c r="T20" s="22"/>
      <c r="U20" s="23"/>
    </row>
    <row r="21" spans="1:21" s="24" customFormat="1" ht="63" customHeight="1" thickBot="1" x14ac:dyDescent="0.35">
      <c r="A21" s="276"/>
      <c r="B21" s="294"/>
      <c r="C21" s="295"/>
      <c r="D21" s="299"/>
      <c r="E21" s="25" t="s">
        <v>35</v>
      </c>
      <c r="F21" s="26" t="s">
        <v>31</v>
      </c>
      <c r="G21" s="26" t="s">
        <v>36</v>
      </c>
      <c r="H21" s="27" t="s">
        <v>108</v>
      </c>
      <c r="I21" s="26" t="s">
        <v>34</v>
      </c>
      <c r="J21" s="30">
        <v>30</v>
      </c>
      <c r="K21" s="37"/>
      <c r="L21" s="20"/>
      <c r="M21" s="20"/>
      <c r="N21" s="20"/>
      <c r="O21" s="20"/>
      <c r="P21" s="20"/>
      <c r="Q21" s="26">
        <v>0</v>
      </c>
      <c r="R21" s="30">
        <f t="shared" si="1"/>
        <v>0</v>
      </c>
      <c r="S21" s="209"/>
      <c r="T21" s="22"/>
      <c r="U21" s="23"/>
    </row>
    <row r="22" spans="1:21" s="24" customFormat="1" ht="74.25" customHeight="1" thickBot="1" x14ac:dyDescent="0.35">
      <c r="A22" s="276"/>
      <c r="B22" s="294"/>
      <c r="C22" s="300" t="s">
        <v>38</v>
      </c>
      <c r="D22" s="301" t="s">
        <v>44</v>
      </c>
      <c r="E22" s="31" t="s">
        <v>30</v>
      </c>
      <c r="F22" s="32" t="s">
        <v>31</v>
      </c>
      <c r="G22" s="32" t="s">
        <v>32</v>
      </c>
      <c r="H22" s="33" t="s">
        <v>33</v>
      </c>
      <c r="I22" s="32" t="s">
        <v>34</v>
      </c>
      <c r="J22" s="36">
        <v>35</v>
      </c>
      <c r="K22" s="41"/>
      <c r="L22" s="20"/>
      <c r="M22" s="20"/>
      <c r="N22" s="20"/>
      <c r="O22" s="20"/>
      <c r="P22" s="20"/>
      <c r="Q22" s="42">
        <f t="shared" ref="Q22:Q57" si="2">SUM(K22:P22)</f>
        <v>0</v>
      </c>
      <c r="R22" s="43">
        <f t="shared" si="1"/>
        <v>0</v>
      </c>
      <c r="S22" s="209"/>
      <c r="T22" s="22"/>
      <c r="U22" s="23"/>
    </row>
    <row r="23" spans="1:21" s="24" customFormat="1" ht="54.75" customHeight="1" thickBot="1" x14ac:dyDescent="0.35">
      <c r="A23" s="276"/>
      <c r="B23" s="294"/>
      <c r="C23" s="300"/>
      <c r="D23" s="302"/>
      <c r="E23" s="25" t="s">
        <v>35</v>
      </c>
      <c r="F23" s="44" t="s">
        <v>31</v>
      </c>
      <c r="G23" s="26" t="s">
        <v>36</v>
      </c>
      <c r="H23" s="27" t="s">
        <v>108</v>
      </c>
      <c r="I23" s="26" t="s">
        <v>34</v>
      </c>
      <c r="J23" s="30">
        <v>30</v>
      </c>
      <c r="K23" s="45"/>
      <c r="L23" s="20"/>
      <c r="M23" s="20"/>
      <c r="N23" s="20"/>
      <c r="O23" s="20"/>
      <c r="P23" s="20"/>
      <c r="Q23" s="46">
        <f t="shared" si="2"/>
        <v>0</v>
      </c>
      <c r="R23" s="47">
        <f t="shared" si="1"/>
        <v>0</v>
      </c>
      <c r="S23" s="209"/>
      <c r="T23" s="22"/>
      <c r="U23" s="23"/>
    </row>
    <row r="24" spans="1:21" s="24" customFormat="1" ht="67.5" customHeight="1" thickBot="1" x14ac:dyDescent="0.35">
      <c r="A24" s="276"/>
      <c r="B24" s="294"/>
      <c r="C24" s="295" t="s">
        <v>38</v>
      </c>
      <c r="D24" s="303" t="s">
        <v>45</v>
      </c>
      <c r="E24" s="31" t="s">
        <v>30</v>
      </c>
      <c r="F24" s="32" t="s">
        <v>31</v>
      </c>
      <c r="G24" s="32" t="s">
        <v>32</v>
      </c>
      <c r="H24" s="33" t="s">
        <v>33</v>
      </c>
      <c r="I24" s="32" t="s">
        <v>34</v>
      </c>
      <c r="J24" s="36">
        <v>35</v>
      </c>
      <c r="K24" s="45"/>
      <c r="L24" s="20"/>
      <c r="M24" s="20"/>
      <c r="N24" s="20"/>
      <c r="O24" s="20"/>
      <c r="P24" s="20"/>
      <c r="Q24" s="46">
        <f t="shared" si="2"/>
        <v>0</v>
      </c>
      <c r="R24" s="47">
        <f t="shared" si="1"/>
        <v>0</v>
      </c>
      <c r="S24" s="209"/>
      <c r="T24" s="22"/>
      <c r="U24" s="23"/>
    </row>
    <row r="25" spans="1:21" s="24" customFormat="1" ht="62.25" customHeight="1" thickBot="1" x14ac:dyDescent="0.35">
      <c r="A25" s="276"/>
      <c r="B25" s="294"/>
      <c r="C25" s="295"/>
      <c r="D25" s="295"/>
      <c r="E25" s="25" t="s">
        <v>35</v>
      </c>
      <c r="F25" s="44" t="s">
        <v>31</v>
      </c>
      <c r="G25" s="26" t="s">
        <v>36</v>
      </c>
      <c r="H25" s="27" t="s">
        <v>108</v>
      </c>
      <c r="I25" s="26" t="s">
        <v>34</v>
      </c>
      <c r="J25" s="30">
        <v>30</v>
      </c>
      <c r="K25" s="35"/>
      <c r="L25" s="20"/>
      <c r="M25" s="20"/>
      <c r="N25" s="20"/>
      <c r="O25" s="20"/>
      <c r="P25" s="20"/>
      <c r="Q25" s="46">
        <f t="shared" si="2"/>
        <v>0</v>
      </c>
      <c r="R25" s="47">
        <f t="shared" si="1"/>
        <v>0</v>
      </c>
      <c r="S25" s="209"/>
      <c r="T25" s="22"/>
      <c r="U25" s="23"/>
    </row>
    <row r="26" spans="1:21" s="24" customFormat="1" ht="63" customHeight="1" thickBot="1" x14ac:dyDescent="0.35">
      <c r="A26" s="297"/>
      <c r="B26" s="298"/>
      <c r="C26" s="283" t="s">
        <v>38</v>
      </c>
      <c r="D26" s="48" t="s">
        <v>109</v>
      </c>
      <c r="E26" s="49" t="s">
        <v>46</v>
      </c>
      <c r="F26" s="49" t="s">
        <v>47</v>
      </c>
      <c r="G26" s="49" t="s">
        <v>32</v>
      </c>
      <c r="H26" s="49" t="s">
        <v>34</v>
      </c>
      <c r="I26" s="49" t="s">
        <v>34</v>
      </c>
      <c r="J26" s="50">
        <v>12.6</v>
      </c>
      <c r="K26" s="51"/>
      <c r="L26" s="200"/>
      <c r="M26" s="200"/>
      <c r="N26" s="200"/>
      <c r="O26" s="200"/>
      <c r="P26" s="200"/>
      <c r="Q26" s="46">
        <f t="shared" ref="Q26:Q27" si="3">SUM(K26:P26)</f>
        <v>0</v>
      </c>
      <c r="R26" s="47">
        <f t="shared" ref="R26:R27" si="4">+Q26*J26</f>
        <v>0</v>
      </c>
      <c r="S26" s="209"/>
      <c r="T26" s="22"/>
      <c r="U26" s="23"/>
    </row>
    <row r="27" spans="1:21" s="24" customFormat="1" ht="63" customHeight="1" thickBot="1" x14ac:dyDescent="0.35">
      <c r="A27" s="297"/>
      <c r="B27" s="298"/>
      <c r="C27" s="284"/>
      <c r="D27" s="48" t="s">
        <v>109</v>
      </c>
      <c r="E27" s="54" t="s">
        <v>46</v>
      </c>
      <c r="F27" s="54" t="s">
        <v>47</v>
      </c>
      <c r="G27" s="54" t="s">
        <v>54</v>
      </c>
      <c r="H27" s="54" t="s">
        <v>34</v>
      </c>
      <c r="I27" s="54" t="s">
        <v>34</v>
      </c>
      <c r="J27" s="55">
        <v>9.6</v>
      </c>
      <c r="K27" s="248"/>
      <c r="L27" s="200"/>
      <c r="M27" s="200"/>
      <c r="N27" s="200"/>
      <c r="O27" s="200"/>
      <c r="P27" s="200"/>
      <c r="Q27" s="46">
        <f t="shared" si="3"/>
        <v>0</v>
      </c>
      <c r="R27" s="47">
        <f t="shared" si="4"/>
        <v>0</v>
      </c>
      <c r="S27" s="209"/>
      <c r="T27" s="22"/>
      <c r="U27" s="23"/>
    </row>
    <row r="28" spans="1:21" s="24" customFormat="1" ht="63" customHeight="1" thickBot="1" x14ac:dyDescent="0.35">
      <c r="A28" s="297"/>
      <c r="B28" s="298"/>
      <c r="C28" s="285" t="s">
        <v>38</v>
      </c>
      <c r="D28" s="48" t="s">
        <v>62</v>
      </c>
      <c r="E28" s="49" t="s">
        <v>46</v>
      </c>
      <c r="F28" s="49" t="s">
        <v>47</v>
      </c>
      <c r="G28" s="49" t="s">
        <v>32</v>
      </c>
      <c r="H28" s="49" t="s">
        <v>110</v>
      </c>
      <c r="I28" s="49" t="s">
        <v>34</v>
      </c>
      <c r="J28" s="50">
        <v>12.6</v>
      </c>
      <c r="K28" s="51"/>
      <c r="L28" s="200"/>
      <c r="M28" s="200"/>
      <c r="N28" s="200"/>
      <c r="O28" s="200"/>
      <c r="P28" s="200"/>
      <c r="Q28" s="46">
        <f t="shared" ref="Q28:Q29" si="5">SUM(K28:P28)</f>
        <v>0</v>
      </c>
      <c r="R28" s="47">
        <f t="shared" ref="R28:R29" si="6">+Q28*J28</f>
        <v>0</v>
      </c>
      <c r="S28" s="209"/>
      <c r="T28" s="22"/>
      <c r="U28" s="23"/>
    </row>
    <row r="29" spans="1:21" s="24" customFormat="1" ht="63" customHeight="1" thickBot="1" x14ac:dyDescent="0.35">
      <c r="A29" s="297"/>
      <c r="B29" s="298"/>
      <c r="C29" s="284"/>
      <c r="D29" s="48" t="s">
        <v>62</v>
      </c>
      <c r="E29" s="54" t="s">
        <v>46</v>
      </c>
      <c r="F29" s="54" t="s">
        <v>47</v>
      </c>
      <c r="G29" s="54" t="s">
        <v>54</v>
      </c>
      <c r="H29" s="54" t="s">
        <v>110</v>
      </c>
      <c r="I29" s="54" t="s">
        <v>34</v>
      </c>
      <c r="J29" s="55">
        <v>9.6</v>
      </c>
      <c r="K29" s="51"/>
      <c r="L29" s="200"/>
      <c r="M29" s="200"/>
      <c r="N29" s="200"/>
      <c r="O29" s="200"/>
      <c r="P29" s="200"/>
      <c r="Q29" s="46">
        <f t="shared" si="5"/>
        <v>0</v>
      </c>
      <c r="R29" s="47">
        <f t="shared" si="6"/>
        <v>0</v>
      </c>
      <c r="S29" s="209"/>
      <c r="T29" s="22"/>
      <c r="U29" s="23"/>
    </row>
    <row r="30" spans="1:21" s="24" customFormat="1" ht="15" thickBot="1" x14ac:dyDescent="0.35">
      <c r="A30" s="297"/>
      <c r="B30" s="298"/>
      <c r="C30" s="48" t="s">
        <v>28</v>
      </c>
      <c r="D30" s="48" t="s">
        <v>40</v>
      </c>
      <c r="E30" s="49" t="s">
        <v>46</v>
      </c>
      <c r="F30" s="49" t="s">
        <v>47</v>
      </c>
      <c r="G30" s="49" t="s">
        <v>32</v>
      </c>
      <c r="H30" s="49" t="s">
        <v>48</v>
      </c>
      <c r="I30" s="49" t="s">
        <v>34</v>
      </c>
      <c r="J30" s="50">
        <v>12.6</v>
      </c>
      <c r="K30" s="51"/>
      <c r="L30" s="52"/>
      <c r="M30" s="52"/>
      <c r="N30" s="52"/>
      <c r="O30" s="52"/>
      <c r="P30" s="52"/>
      <c r="Q30" s="46">
        <f t="shared" si="2"/>
        <v>0</v>
      </c>
      <c r="R30" s="47">
        <f t="shared" si="1"/>
        <v>0</v>
      </c>
      <c r="S30" s="209"/>
      <c r="T30" s="22"/>
      <c r="U30" s="23"/>
    </row>
    <row r="31" spans="1:21" s="24" customFormat="1" ht="15" thickBot="1" x14ac:dyDescent="0.35">
      <c r="A31" s="297"/>
      <c r="B31" s="298"/>
      <c r="C31" s="53" t="s">
        <v>28</v>
      </c>
      <c r="D31" s="53" t="s">
        <v>40</v>
      </c>
      <c r="E31" s="54" t="s">
        <v>46</v>
      </c>
      <c r="F31" s="54" t="s">
        <v>47</v>
      </c>
      <c r="G31" s="54" t="s">
        <v>32</v>
      </c>
      <c r="H31" s="54" t="s">
        <v>33</v>
      </c>
      <c r="I31" s="54" t="s">
        <v>34</v>
      </c>
      <c r="J31" s="55">
        <v>12.6</v>
      </c>
      <c r="K31" s="51"/>
      <c r="L31" s="52"/>
      <c r="M31" s="52"/>
      <c r="N31" s="52"/>
      <c r="O31" s="52"/>
      <c r="P31" s="52"/>
      <c r="Q31" s="46">
        <f t="shared" si="2"/>
        <v>0</v>
      </c>
      <c r="R31" s="47">
        <f t="shared" si="1"/>
        <v>0</v>
      </c>
      <c r="S31" s="209"/>
      <c r="T31" s="22"/>
      <c r="U31" s="23"/>
    </row>
    <row r="32" spans="1:21" s="24" customFormat="1" ht="15" thickBot="1" x14ac:dyDescent="0.35">
      <c r="A32" s="297"/>
      <c r="B32" s="298"/>
      <c r="C32" s="56" t="s">
        <v>28</v>
      </c>
      <c r="D32" s="56" t="s">
        <v>40</v>
      </c>
      <c r="E32" s="16" t="s">
        <v>46</v>
      </c>
      <c r="F32" s="16" t="s">
        <v>47</v>
      </c>
      <c r="G32" s="16" t="s">
        <v>32</v>
      </c>
      <c r="H32" s="16" t="s">
        <v>49</v>
      </c>
      <c r="I32" s="16" t="s">
        <v>34</v>
      </c>
      <c r="J32" s="21">
        <v>12.6</v>
      </c>
      <c r="K32" s="57"/>
      <c r="L32" s="20"/>
      <c r="M32" s="20"/>
      <c r="N32" s="20"/>
      <c r="O32" s="20"/>
      <c r="P32" s="20"/>
      <c r="Q32" s="58">
        <f t="shared" si="2"/>
        <v>0</v>
      </c>
      <c r="R32" s="59">
        <f t="shared" si="1"/>
        <v>0</v>
      </c>
      <c r="S32" s="209"/>
      <c r="T32" s="22"/>
      <c r="U32" s="23"/>
    </row>
    <row r="33" spans="1:21" s="24" customFormat="1" ht="15" thickBot="1" x14ac:dyDescent="0.35">
      <c r="A33" s="297"/>
      <c r="B33" s="298"/>
      <c r="C33" s="53" t="s">
        <v>28</v>
      </c>
      <c r="D33" s="53" t="s">
        <v>40</v>
      </c>
      <c r="E33" s="54" t="s">
        <v>50</v>
      </c>
      <c r="F33" s="60" t="s">
        <v>51</v>
      </c>
      <c r="G33" s="54" t="s">
        <v>32</v>
      </c>
      <c r="H33" s="54" t="s">
        <v>33</v>
      </c>
      <c r="I33" s="54" t="s">
        <v>34</v>
      </c>
      <c r="J33" s="55">
        <v>16.5</v>
      </c>
      <c r="K33" s="51"/>
      <c r="L33" s="52"/>
      <c r="M33" s="52"/>
      <c r="N33" s="52"/>
      <c r="O33" s="52"/>
      <c r="P33" s="52"/>
      <c r="Q33" s="54">
        <f t="shared" si="2"/>
        <v>0</v>
      </c>
      <c r="R33" s="55">
        <f t="shared" si="1"/>
        <v>0</v>
      </c>
      <c r="S33" s="209"/>
      <c r="T33" s="22"/>
      <c r="U33" s="23"/>
    </row>
    <row r="34" spans="1:21" s="24" customFormat="1" ht="15" thickBot="1" x14ac:dyDescent="0.35">
      <c r="A34" s="297"/>
      <c r="B34" s="298"/>
      <c r="C34" s="53" t="s">
        <v>28</v>
      </c>
      <c r="D34" s="53" t="s">
        <v>40</v>
      </c>
      <c r="E34" s="54" t="s">
        <v>52</v>
      </c>
      <c r="F34" s="60" t="s">
        <v>51</v>
      </c>
      <c r="G34" s="54" t="s">
        <v>32</v>
      </c>
      <c r="H34" s="54" t="s">
        <v>53</v>
      </c>
      <c r="I34" s="54" t="s">
        <v>34</v>
      </c>
      <c r="J34" s="55">
        <v>16.5</v>
      </c>
      <c r="K34" s="51"/>
      <c r="L34" s="52"/>
      <c r="M34" s="52"/>
      <c r="N34" s="52"/>
      <c r="O34" s="52"/>
      <c r="P34" s="52"/>
      <c r="Q34" s="54">
        <f t="shared" si="2"/>
        <v>0</v>
      </c>
      <c r="R34" s="55">
        <f t="shared" si="1"/>
        <v>0</v>
      </c>
      <c r="S34" s="209"/>
      <c r="T34" s="22"/>
      <c r="U34" s="23"/>
    </row>
    <row r="35" spans="1:21" s="24" customFormat="1" ht="15" thickBot="1" x14ac:dyDescent="0.35">
      <c r="A35" s="297"/>
      <c r="B35" s="298"/>
      <c r="C35" s="53" t="s">
        <v>28</v>
      </c>
      <c r="D35" s="53" t="s">
        <v>40</v>
      </c>
      <c r="E35" s="54" t="s">
        <v>46</v>
      </c>
      <c r="F35" s="54" t="s">
        <v>47</v>
      </c>
      <c r="G35" s="54" t="s">
        <v>54</v>
      </c>
      <c r="H35" s="54" t="s">
        <v>37</v>
      </c>
      <c r="I35" s="54" t="s">
        <v>34</v>
      </c>
      <c r="J35" s="55">
        <v>9.6</v>
      </c>
      <c r="K35" s="51"/>
      <c r="L35" s="52"/>
      <c r="M35" s="52"/>
      <c r="N35" s="52"/>
      <c r="O35" s="52"/>
      <c r="P35" s="52"/>
      <c r="Q35" s="54">
        <f t="shared" si="2"/>
        <v>0</v>
      </c>
      <c r="R35" s="55">
        <f t="shared" si="1"/>
        <v>0</v>
      </c>
      <c r="S35" s="209"/>
    </row>
    <row r="36" spans="1:21" s="24" customFormat="1" ht="15" thickBot="1" x14ac:dyDescent="0.35">
      <c r="A36" s="297"/>
      <c r="B36" s="298"/>
      <c r="C36" s="61" t="s">
        <v>28</v>
      </c>
      <c r="D36" s="61" t="s">
        <v>40</v>
      </c>
      <c r="E36" s="32" t="s">
        <v>46</v>
      </c>
      <c r="F36" s="32" t="s">
        <v>47</v>
      </c>
      <c r="G36" s="32" t="s">
        <v>54</v>
      </c>
      <c r="H36" s="32" t="s">
        <v>33</v>
      </c>
      <c r="I36" s="32" t="s">
        <v>34</v>
      </c>
      <c r="J36" s="36">
        <v>9.6</v>
      </c>
      <c r="K36" s="62"/>
      <c r="L36" s="63"/>
      <c r="M36" s="63"/>
      <c r="N36" s="63"/>
      <c r="O36" s="63"/>
      <c r="P36" s="63"/>
      <c r="Q36" s="32">
        <f t="shared" si="2"/>
        <v>0</v>
      </c>
      <c r="R36" s="40">
        <f t="shared" si="1"/>
        <v>0</v>
      </c>
      <c r="S36" s="209"/>
    </row>
    <row r="37" spans="1:21" s="24" customFormat="1" ht="15" thickBot="1" x14ac:dyDescent="0.35">
      <c r="A37" s="297"/>
      <c r="B37" s="298"/>
      <c r="C37" s="64" t="s">
        <v>28</v>
      </c>
      <c r="D37" s="64" t="s">
        <v>40</v>
      </c>
      <c r="E37" s="26" t="s">
        <v>46</v>
      </c>
      <c r="F37" s="26" t="s">
        <v>47</v>
      </c>
      <c r="G37" s="26" t="s">
        <v>54</v>
      </c>
      <c r="H37" s="26" t="s">
        <v>49</v>
      </c>
      <c r="I37" s="26" t="s">
        <v>34</v>
      </c>
      <c r="J37" s="30">
        <v>9.6</v>
      </c>
      <c r="K37" s="65"/>
      <c r="L37" s="66"/>
      <c r="M37" s="66"/>
      <c r="N37" s="66"/>
      <c r="O37" s="66"/>
      <c r="P37" s="66"/>
      <c r="Q37" s="26">
        <f t="shared" si="2"/>
        <v>0</v>
      </c>
      <c r="R37" s="67">
        <f t="shared" si="1"/>
        <v>0</v>
      </c>
      <c r="S37" s="209"/>
    </row>
    <row r="38" spans="1:21" s="24" customFormat="1" ht="15" thickBot="1" x14ac:dyDescent="0.35">
      <c r="A38" s="297"/>
      <c r="B38" s="298"/>
      <c r="C38" s="48" t="s">
        <v>28</v>
      </c>
      <c r="D38" s="48" t="s">
        <v>29</v>
      </c>
      <c r="E38" s="49" t="s">
        <v>46</v>
      </c>
      <c r="F38" s="49" t="s">
        <v>47</v>
      </c>
      <c r="G38" s="49" t="s">
        <v>32</v>
      </c>
      <c r="H38" s="49" t="s">
        <v>48</v>
      </c>
      <c r="I38" s="49" t="s">
        <v>34</v>
      </c>
      <c r="J38" s="50">
        <v>12.6</v>
      </c>
      <c r="K38" s="68"/>
      <c r="L38" s="69"/>
      <c r="M38" s="69"/>
      <c r="N38" s="69"/>
      <c r="O38" s="69"/>
      <c r="P38" s="69"/>
      <c r="Q38" s="42">
        <f t="shared" si="2"/>
        <v>0</v>
      </c>
      <c r="R38" s="43">
        <f t="shared" si="1"/>
        <v>0</v>
      </c>
      <c r="S38" s="209"/>
    </row>
    <row r="39" spans="1:21" s="24" customFormat="1" ht="15" thickBot="1" x14ac:dyDescent="0.35">
      <c r="A39" s="297"/>
      <c r="B39" s="298"/>
      <c r="C39" s="53" t="s">
        <v>28</v>
      </c>
      <c r="D39" s="53" t="s">
        <v>29</v>
      </c>
      <c r="E39" s="54" t="s">
        <v>46</v>
      </c>
      <c r="F39" s="54" t="s">
        <v>47</v>
      </c>
      <c r="G39" s="54" t="s">
        <v>32</v>
      </c>
      <c r="H39" s="54" t="s">
        <v>33</v>
      </c>
      <c r="I39" s="54" t="s">
        <v>34</v>
      </c>
      <c r="J39" s="55">
        <v>12.6</v>
      </c>
      <c r="K39" s="51"/>
      <c r="L39" s="52"/>
      <c r="M39" s="52"/>
      <c r="N39" s="52"/>
      <c r="O39" s="52"/>
      <c r="P39" s="52"/>
      <c r="Q39" s="46">
        <f t="shared" si="2"/>
        <v>0</v>
      </c>
      <c r="R39" s="47">
        <f t="shared" si="1"/>
        <v>0</v>
      </c>
      <c r="S39" s="209"/>
    </row>
    <row r="40" spans="1:21" s="24" customFormat="1" ht="15" thickBot="1" x14ac:dyDescent="0.35">
      <c r="A40" s="297"/>
      <c r="B40" s="298"/>
      <c r="C40" s="56" t="s">
        <v>28</v>
      </c>
      <c r="D40" s="56" t="s">
        <v>29</v>
      </c>
      <c r="E40" s="16" t="s">
        <v>46</v>
      </c>
      <c r="F40" s="16" t="s">
        <v>47</v>
      </c>
      <c r="G40" s="16" t="s">
        <v>32</v>
      </c>
      <c r="H40" s="16" t="s">
        <v>49</v>
      </c>
      <c r="I40" s="16" t="s">
        <v>34</v>
      </c>
      <c r="J40" s="21">
        <v>12.6</v>
      </c>
      <c r="K40" s="57"/>
      <c r="L40" s="20"/>
      <c r="M40" s="20"/>
      <c r="N40" s="20"/>
      <c r="O40" s="20"/>
      <c r="P40" s="20"/>
      <c r="Q40" s="58">
        <f t="shared" si="2"/>
        <v>0</v>
      </c>
      <c r="R40" s="59">
        <f t="shared" si="1"/>
        <v>0</v>
      </c>
      <c r="S40" s="209"/>
    </row>
    <row r="41" spans="1:21" s="24" customFormat="1" ht="15" thickBot="1" x14ac:dyDescent="0.35">
      <c r="A41" s="297"/>
      <c r="B41" s="298"/>
      <c r="C41" s="53" t="s">
        <v>28</v>
      </c>
      <c r="D41" s="53" t="s">
        <v>29</v>
      </c>
      <c r="E41" s="54" t="s">
        <v>50</v>
      </c>
      <c r="F41" s="60" t="s">
        <v>51</v>
      </c>
      <c r="G41" s="54" t="s">
        <v>32</v>
      </c>
      <c r="H41" s="54" t="s">
        <v>33</v>
      </c>
      <c r="I41" s="54" t="s">
        <v>34</v>
      </c>
      <c r="J41" s="55">
        <v>16.5</v>
      </c>
      <c r="K41" s="51"/>
      <c r="L41" s="52"/>
      <c r="M41" s="52"/>
      <c r="N41" s="52"/>
      <c r="O41" s="52"/>
      <c r="P41" s="52"/>
      <c r="Q41" s="54">
        <f t="shared" si="2"/>
        <v>0</v>
      </c>
      <c r="R41" s="55">
        <f t="shared" si="1"/>
        <v>0</v>
      </c>
      <c r="S41" s="209"/>
    </row>
    <row r="42" spans="1:21" s="24" customFormat="1" ht="15" thickBot="1" x14ac:dyDescent="0.35">
      <c r="A42" s="297"/>
      <c r="B42" s="298"/>
      <c r="C42" s="53" t="s">
        <v>28</v>
      </c>
      <c r="D42" s="53" t="s">
        <v>29</v>
      </c>
      <c r="E42" s="54" t="s">
        <v>52</v>
      </c>
      <c r="F42" s="60" t="s">
        <v>51</v>
      </c>
      <c r="G42" s="54" t="s">
        <v>32</v>
      </c>
      <c r="H42" s="54" t="s">
        <v>53</v>
      </c>
      <c r="I42" s="54" t="s">
        <v>34</v>
      </c>
      <c r="J42" s="55">
        <v>16.5</v>
      </c>
      <c r="K42" s="51"/>
      <c r="L42" s="52"/>
      <c r="M42" s="52"/>
      <c r="N42" s="52"/>
      <c r="O42" s="52"/>
      <c r="P42" s="52"/>
      <c r="Q42" s="54">
        <f t="shared" si="2"/>
        <v>0</v>
      </c>
      <c r="R42" s="55">
        <f t="shared" si="1"/>
        <v>0</v>
      </c>
      <c r="S42" s="209"/>
    </row>
    <row r="43" spans="1:21" s="24" customFormat="1" ht="15" thickBot="1" x14ac:dyDescent="0.35">
      <c r="A43" s="297"/>
      <c r="B43" s="298"/>
      <c r="C43" s="48" t="s">
        <v>28</v>
      </c>
      <c r="D43" s="48" t="s">
        <v>29</v>
      </c>
      <c r="E43" s="49" t="s">
        <v>46</v>
      </c>
      <c r="F43" s="49" t="s">
        <v>47</v>
      </c>
      <c r="G43" s="49" t="s">
        <v>54</v>
      </c>
      <c r="H43" s="54" t="s">
        <v>37</v>
      </c>
      <c r="I43" s="49" t="s">
        <v>34</v>
      </c>
      <c r="J43" s="50">
        <v>9.6</v>
      </c>
      <c r="K43" s="68"/>
      <c r="L43" s="69"/>
      <c r="M43" s="69"/>
      <c r="N43" s="69"/>
      <c r="O43" s="69"/>
      <c r="P43" s="69"/>
      <c r="Q43" s="42">
        <f t="shared" si="2"/>
        <v>0</v>
      </c>
      <c r="R43" s="43">
        <f t="shared" si="1"/>
        <v>0</v>
      </c>
      <c r="S43" s="209"/>
    </row>
    <row r="44" spans="1:21" s="24" customFormat="1" ht="15" thickBot="1" x14ac:dyDescent="0.35">
      <c r="A44" s="297"/>
      <c r="B44" s="298"/>
      <c r="C44" s="56" t="s">
        <v>28</v>
      </c>
      <c r="D44" s="56" t="s">
        <v>29</v>
      </c>
      <c r="E44" s="16" t="s">
        <v>46</v>
      </c>
      <c r="F44" s="16" t="s">
        <v>47</v>
      </c>
      <c r="G44" s="16" t="s">
        <v>54</v>
      </c>
      <c r="H44" s="32" t="s">
        <v>33</v>
      </c>
      <c r="I44" s="16" t="s">
        <v>34</v>
      </c>
      <c r="J44" s="21">
        <v>9.6</v>
      </c>
      <c r="K44" s="57"/>
      <c r="L44" s="20"/>
      <c r="M44" s="20"/>
      <c r="N44" s="20"/>
      <c r="O44" s="20"/>
      <c r="P44" s="20"/>
      <c r="Q44" s="58">
        <f t="shared" si="2"/>
        <v>0</v>
      </c>
      <c r="R44" s="59">
        <f t="shared" si="1"/>
        <v>0</v>
      </c>
      <c r="S44" s="209"/>
    </row>
    <row r="45" spans="1:21" s="24" customFormat="1" ht="15" thickBot="1" x14ac:dyDescent="0.35">
      <c r="A45" s="297"/>
      <c r="B45" s="298"/>
      <c r="C45" s="64" t="s">
        <v>28</v>
      </c>
      <c r="D45" s="64" t="s">
        <v>29</v>
      </c>
      <c r="E45" s="26" t="s">
        <v>46</v>
      </c>
      <c r="F45" s="26" t="s">
        <v>47</v>
      </c>
      <c r="G45" s="26" t="s">
        <v>54</v>
      </c>
      <c r="H45" s="26" t="s">
        <v>49</v>
      </c>
      <c r="I45" s="26" t="s">
        <v>34</v>
      </c>
      <c r="J45" s="30">
        <v>9.6</v>
      </c>
      <c r="K45" s="65"/>
      <c r="L45" s="66"/>
      <c r="M45" s="66"/>
      <c r="N45" s="66"/>
      <c r="O45" s="66"/>
      <c r="P45" s="66"/>
      <c r="Q45" s="26">
        <f t="shared" si="2"/>
        <v>0</v>
      </c>
      <c r="R45" s="67">
        <f t="shared" si="1"/>
        <v>0</v>
      </c>
      <c r="S45" s="209"/>
    </row>
    <row r="46" spans="1:21" s="24" customFormat="1" ht="15" thickBot="1" x14ac:dyDescent="0.35">
      <c r="A46" s="297"/>
      <c r="B46" s="298"/>
      <c r="C46" s="48" t="s">
        <v>41</v>
      </c>
      <c r="D46" s="48" t="s">
        <v>55</v>
      </c>
      <c r="E46" s="49" t="s">
        <v>46</v>
      </c>
      <c r="F46" s="49" t="s">
        <v>47</v>
      </c>
      <c r="G46" s="49" t="s">
        <v>32</v>
      </c>
      <c r="H46" s="49" t="s">
        <v>48</v>
      </c>
      <c r="I46" s="49" t="s">
        <v>34</v>
      </c>
      <c r="J46" s="50">
        <v>12.6</v>
      </c>
      <c r="K46" s="68"/>
      <c r="L46" s="69"/>
      <c r="M46" s="69"/>
      <c r="N46" s="69"/>
      <c r="O46" s="69"/>
      <c r="P46" s="69"/>
      <c r="Q46" s="42">
        <f t="shared" si="2"/>
        <v>0</v>
      </c>
      <c r="R46" s="43">
        <f t="shared" si="1"/>
        <v>0</v>
      </c>
      <c r="S46" s="209"/>
    </row>
    <row r="47" spans="1:21" s="24" customFormat="1" ht="15" thickBot="1" x14ac:dyDescent="0.35">
      <c r="A47" s="297"/>
      <c r="B47" s="298"/>
      <c r="C47" s="53" t="s">
        <v>41</v>
      </c>
      <c r="D47" s="53" t="s">
        <v>55</v>
      </c>
      <c r="E47" s="54" t="s">
        <v>46</v>
      </c>
      <c r="F47" s="54" t="s">
        <v>47</v>
      </c>
      <c r="G47" s="54" t="s">
        <v>32</v>
      </c>
      <c r="H47" s="54" t="s">
        <v>33</v>
      </c>
      <c r="I47" s="54" t="s">
        <v>34</v>
      </c>
      <c r="J47" s="55">
        <v>12.6</v>
      </c>
      <c r="K47" s="51"/>
      <c r="L47" s="52"/>
      <c r="M47" s="52"/>
      <c r="N47" s="52"/>
      <c r="O47" s="52"/>
      <c r="P47" s="52"/>
      <c r="Q47" s="46">
        <f t="shared" si="2"/>
        <v>0</v>
      </c>
      <c r="R47" s="47">
        <f t="shared" si="1"/>
        <v>0</v>
      </c>
      <c r="S47" s="209"/>
    </row>
    <row r="48" spans="1:21" s="24" customFormat="1" ht="15" thickBot="1" x14ac:dyDescent="0.35">
      <c r="A48" s="297"/>
      <c r="B48" s="298"/>
      <c r="C48" s="56" t="s">
        <v>41</v>
      </c>
      <c r="D48" s="56" t="s">
        <v>55</v>
      </c>
      <c r="E48" s="16" t="s">
        <v>46</v>
      </c>
      <c r="F48" s="16" t="s">
        <v>47</v>
      </c>
      <c r="G48" s="16" t="s">
        <v>32</v>
      </c>
      <c r="H48" s="16" t="s">
        <v>49</v>
      </c>
      <c r="I48" s="16" t="s">
        <v>34</v>
      </c>
      <c r="J48" s="21">
        <v>12.6</v>
      </c>
      <c r="K48" s="57"/>
      <c r="L48" s="20"/>
      <c r="M48" s="20"/>
      <c r="N48" s="20"/>
      <c r="O48" s="20"/>
      <c r="P48" s="20"/>
      <c r="Q48" s="58">
        <f t="shared" si="2"/>
        <v>0</v>
      </c>
      <c r="R48" s="59">
        <f t="shared" ref="R48:R79" si="7">+Q48*J48</f>
        <v>0</v>
      </c>
      <c r="S48" s="209"/>
    </row>
    <row r="49" spans="1:19" s="24" customFormat="1" ht="15" thickBot="1" x14ac:dyDescent="0.35">
      <c r="A49" s="297"/>
      <c r="B49" s="298"/>
      <c r="C49" s="53" t="s">
        <v>41</v>
      </c>
      <c r="D49" s="53" t="s">
        <v>55</v>
      </c>
      <c r="E49" s="54" t="s">
        <v>50</v>
      </c>
      <c r="F49" s="60" t="s">
        <v>51</v>
      </c>
      <c r="G49" s="54" t="s">
        <v>32</v>
      </c>
      <c r="H49" s="54" t="s">
        <v>33</v>
      </c>
      <c r="I49" s="54" t="s">
        <v>34</v>
      </c>
      <c r="J49" s="55">
        <v>16.5</v>
      </c>
      <c r="K49" s="51"/>
      <c r="L49" s="52"/>
      <c r="M49" s="52"/>
      <c r="N49" s="52"/>
      <c r="O49" s="52"/>
      <c r="P49" s="52"/>
      <c r="Q49" s="54">
        <f t="shared" si="2"/>
        <v>0</v>
      </c>
      <c r="R49" s="55">
        <f t="shared" si="7"/>
        <v>0</v>
      </c>
      <c r="S49" s="209"/>
    </row>
    <row r="50" spans="1:19" s="24" customFormat="1" ht="15" thickBot="1" x14ac:dyDescent="0.35">
      <c r="A50" s="297"/>
      <c r="B50" s="298"/>
      <c r="C50" s="53" t="s">
        <v>41</v>
      </c>
      <c r="D50" s="53" t="s">
        <v>55</v>
      </c>
      <c r="E50" s="54" t="s">
        <v>52</v>
      </c>
      <c r="F50" s="60" t="s">
        <v>51</v>
      </c>
      <c r="G50" s="54" t="s">
        <v>32</v>
      </c>
      <c r="H50" s="54" t="s">
        <v>53</v>
      </c>
      <c r="I50" s="54" t="s">
        <v>34</v>
      </c>
      <c r="J50" s="55">
        <v>16.5</v>
      </c>
      <c r="K50" s="51"/>
      <c r="L50" s="52"/>
      <c r="M50" s="52"/>
      <c r="N50" s="52"/>
      <c r="O50" s="52"/>
      <c r="P50" s="52"/>
      <c r="Q50" s="54">
        <f t="shared" si="2"/>
        <v>0</v>
      </c>
      <c r="R50" s="55">
        <f t="shared" si="7"/>
        <v>0</v>
      </c>
      <c r="S50" s="209"/>
    </row>
    <row r="51" spans="1:19" s="24" customFormat="1" ht="15" thickBot="1" x14ac:dyDescent="0.35">
      <c r="A51" s="297"/>
      <c r="B51" s="298"/>
      <c r="C51" s="48" t="s">
        <v>41</v>
      </c>
      <c r="D51" s="48" t="s">
        <v>55</v>
      </c>
      <c r="E51" s="49" t="s">
        <v>46</v>
      </c>
      <c r="F51" s="49" t="s">
        <v>47</v>
      </c>
      <c r="G51" s="49" t="s">
        <v>54</v>
      </c>
      <c r="H51" s="54" t="s">
        <v>37</v>
      </c>
      <c r="I51" s="49" t="s">
        <v>34</v>
      </c>
      <c r="J51" s="50">
        <v>9.6</v>
      </c>
      <c r="K51" s="68"/>
      <c r="L51" s="69"/>
      <c r="M51" s="69"/>
      <c r="N51" s="69"/>
      <c r="O51" s="69"/>
      <c r="P51" s="69"/>
      <c r="Q51" s="42">
        <f t="shared" si="2"/>
        <v>0</v>
      </c>
      <c r="R51" s="43">
        <f t="shared" si="7"/>
        <v>0</v>
      </c>
      <c r="S51" s="209"/>
    </row>
    <row r="52" spans="1:19" s="24" customFormat="1" ht="15" thickBot="1" x14ac:dyDescent="0.35">
      <c r="A52" s="297"/>
      <c r="B52" s="298"/>
      <c r="C52" s="53" t="s">
        <v>41</v>
      </c>
      <c r="D52" s="53" t="s">
        <v>55</v>
      </c>
      <c r="E52" s="54" t="s">
        <v>46</v>
      </c>
      <c r="F52" s="54" t="s">
        <v>47</v>
      </c>
      <c r="G52" s="54" t="s">
        <v>54</v>
      </c>
      <c r="H52" s="32" t="s">
        <v>33</v>
      </c>
      <c r="I52" s="54" t="s">
        <v>34</v>
      </c>
      <c r="J52" s="55">
        <v>9.6</v>
      </c>
      <c r="K52" s="51"/>
      <c r="L52" s="52"/>
      <c r="M52" s="52"/>
      <c r="N52" s="52"/>
      <c r="O52" s="52"/>
      <c r="P52" s="52"/>
      <c r="Q52" s="46">
        <f t="shared" si="2"/>
        <v>0</v>
      </c>
      <c r="R52" s="47">
        <f t="shared" si="7"/>
        <v>0</v>
      </c>
      <c r="S52" s="209"/>
    </row>
    <row r="53" spans="1:19" s="24" customFormat="1" ht="15" thickBot="1" x14ac:dyDescent="0.35">
      <c r="A53" s="297"/>
      <c r="B53" s="298"/>
      <c r="C53" s="64" t="s">
        <v>41</v>
      </c>
      <c r="D53" s="64" t="s">
        <v>55</v>
      </c>
      <c r="E53" s="26" t="s">
        <v>46</v>
      </c>
      <c r="F53" s="26" t="s">
        <v>47</v>
      </c>
      <c r="G53" s="26" t="s">
        <v>54</v>
      </c>
      <c r="H53" s="26" t="s">
        <v>49</v>
      </c>
      <c r="I53" s="26" t="s">
        <v>34</v>
      </c>
      <c r="J53" s="30">
        <v>9.6</v>
      </c>
      <c r="K53" s="65"/>
      <c r="L53" s="66"/>
      <c r="M53" s="66"/>
      <c r="N53" s="66"/>
      <c r="O53" s="66"/>
      <c r="P53" s="66"/>
      <c r="Q53" s="46">
        <f t="shared" si="2"/>
        <v>0</v>
      </c>
      <c r="R53" s="47">
        <f t="shared" si="7"/>
        <v>0</v>
      </c>
      <c r="S53" s="209"/>
    </row>
    <row r="54" spans="1:19" s="24" customFormat="1" ht="15" thickBot="1" x14ac:dyDescent="0.35">
      <c r="A54" s="297"/>
      <c r="B54" s="298"/>
      <c r="C54" s="53" t="s">
        <v>41</v>
      </c>
      <c r="D54" s="53" t="s">
        <v>56</v>
      </c>
      <c r="E54" s="54" t="s">
        <v>46</v>
      </c>
      <c r="F54" s="54" t="s">
        <v>47</v>
      </c>
      <c r="G54" s="54" t="s">
        <v>32</v>
      </c>
      <c r="H54" s="49" t="s">
        <v>48</v>
      </c>
      <c r="I54" s="54" t="s">
        <v>34</v>
      </c>
      <c r="J54" s="55">
        <v>12.6</v>
      </c>
      <c r="K54" s="51"/>
      <c r="L54" s="52"/>
      <c r="M54" s="52"/>
      <c r="N54" s="52"/>
      <c r="O54" s="52"/>
      <c r="P54" s="52"/>
      <c r="Q54" s="46">
        <f t="shared" si="2"/>
        <v>0</v>
      </c>
      <c r="R54" s="47">
        <f t="shared" si="7"/>
        <v>0</v>
      </c>
      <c r="S54" s="209"/>
    </row>
    <row r="55" spans="1:19" s="24" customFormat="1" ht="15" thickBot="1" x14ac:dyDescent="0.35">
      <c r="A55" s="297"/>
      <c r="B55" s="298"/>
      <c r="C55" s="53" t="s">
        <v>41</v>
      </c>
      <c r="D55" s="53" t="s">
        <v>56</v>
      </c>
      <c r="E55" s="54" t="s">
        <v>46</v>
      </c>
      <c r="F55" s="54" t="s">
        <v>47</v>
      </c>
      <c r="G55" s="54" t="s">
        <v>32</v>
      </c>
      <c r="H55" s="54" t="s">
        <v>33</v>
      </c>
      <c r="I55" s="54" t="s">
        <v>34</v>
      </c>
      <c r="J55" s="55">
        <v>12.6</v>
      </c>
      <c r="K55" s="51"/>
      <c r="L55" s="52"/>
      <c r="M55" s="52"/>
      <c r="N55" s="52"/>
      <c r="O55" s="52"/>
      <c r="P55" s="52"/>
      <c r="Q55" s="46">
        <f t="shared" si="2"/>
        <v>0</v>
      </c>
      <c r="R55" s="47">
        <f t="shared" si="7"/>
        <v>0</v>
      </c>
      <c r="S55" s="209"/>
    </row>
    <row r="56" spans="1:19" s="24" customFormat="1" ht="15" thickBot="1" x14ac:dyDescent="0.35">
      <c r="A56" s="297"/>
      <c r="B56" s="298"/>
      <c r="C56" s="56" t="s">
        <v>41</v>
      </c>
      <c r="D56" s="56" t="s">
        <v>56</v>
      </c>
      <c r="E56" s="16" t="s">
        <v>46</v>
      </c>
      <c r="F56" s="16" t="s">
        <v>47</v>
      </c>
      <c r="G56" s="16" t="s">
        <v>32</v>
      </c>
      <c r="H56" s="16" t="s">
        <v>49</v>
      </c>
      <c r="I56" s="16" t="s">
        <v>34</v>
      </c>
      <c r="J56" s="21">
        <v>12.6</v>
      </c>
      <c r="K56" s="51"/>
      <c r="L56" s="52"/>
      <c r="M56" s="52"/>
      <c r="N56" s="52"/>
      <c r="O56" s="52"/>
      <c r="P56" s="52"/>
      <c r="Q56" s="46">
        <f t="shared" si="2"/>
        <v>0</v>
      </c>
      <c r="R56" s="47">
        <f t="shared" si="7"/>
        <v>0</v>
      </c>
      <c r="S56" s="209"/>
    </row>
    <row r="57" spans="1:19" s="24" customFormat="1" ht="15" thickBot="1" x14ac:dyDescent="0.35">
      <c r="A57" s="297"/>
      <c r="B57" s="298"/>
      <c r="C57" s="70" t="s">
        <v>41</v>
      </c>
      <c r="D57" s="71" t="s">
        <v>56</v>
      </c>
      <c r="E57" s="72" t="s">
        <v>57</v>
      </c>
      <c r="F57" s="73" t="s">
        <v>51</v>
      </c>
      <c r="G57" s="72" t="s">
        <v>32</v>
      </c>
      <c r="H57" s="54" t="s">
        <v>33</v>
      </c>
      <c r="I57" s="72" t="s">
        <v>34</v>
      </c>
      <c r="J57" s="74">
        <v>16.5</v>
      </c>
      <c r="K57" s="75"/>
      <c r="L57" s="52"/>
      <c r="M57" s="52"/>
      <c r="N57" s="52"/>
      <c r="O57" s="52"/>
      <c r="P57" s="52"/>
      <c r="Q57" s="46">
        <f t="shared" si="2"/>
        <v>0</v>
      </c>
      <c r="R57" s="47">
        <f t="shared" si="7"/>
        <v>0</v>
      </c>
      <c r="S57" s="209"/>
    </row>
    <row r="58" spans="1:19" s="24" customFormat="1" ht="15" thickBot="1" x14ac:dyDescent="0.35">
      <c r="A58" s="297"/>
      <c r="B58" s="298"/>
      <c r="C58" s="76" t="s">
        <v>41</v>
      </c>
      <c r="D58" s="64" t="s">
        <v>56</v>
      </c>
      <c r="E58" s="26" t="s">
        <v>52</v>
      </c>
      <c r="F58" s="77" t="s">
        <v>51</v>
      </c>
      <c r="G58" s="26" t="s">
        <v>32</v>
      </c>
      <c r="H58" s="54" t="s">
        <v>53</v>
      </c>
      <c r="I58" s="26" t="s">
        <v>34</v>
      </c>
      <c r="J58" s="67">
        <v>16.5</v>
      </c>
      <c r="K58" s="75"/>
      <c r="L58" s="52"/>
      <c r="M58" s="52"/>
      <c r="N58" s="52"/>
      <c r="O58" s="52"/>
      <c r="P58" s="52"/>
      <c r="Q58" s="46">
        <f t="shared" ref="Q58:Q85" si="8">SUM(K58:P58)</f>
        <v>0</v>
      </c>
      <c r="R58" s="47">
        <f t="shared" si="7"/>
        <v>0</v>
      </c>
      <c r="S58" s="209"/>
    </row>
    <row r="59" spans="1:19" s="24" customFormat="1" ht="15" thickBot="1" x14ac:dyDescent="0.35">
      <c r="A59" s="297"/>
      <c r="B59" s="298"/>
      <c r="C59" s="48" t="s">
        <v>41</v>
      </c>
      <c r="D59" s="48" t="s">
        <v>56</v>
      </c>
      <c r="E59" s="49" t="s">
        <v>46</v>
      </c>
      <c r="F59" s="49" t="s">
        <v>47</v>
      </c>
      <c r="G59" s="49" t="s">
        <v>54</v>
      </c>
      <c r="H59" s="54" t="s">
        <v>37</v>
      </c>
      <c r="I59" s="49" t="s">
        <v>34</v>
      </c>
      <c r="J59" s="50">
        <v>9.6</v>
      </c>
      <c r="K59" s="51"/>
      <c r="L59" s="52"/>
      <c r="M59" s="52"/>
      <c r="N59" s="52"/>
      <c r="O59" s="52"/>
      <c r="P59" s="52"/>
      <c r="Q59" s="46">
        <f t="shared" si="8"/>
        <v>0</v>
      </c>
      <c r="R59" s="47">
        <f t="shared" si="7"/>
        <v>0</v>
      </c>
      <c r="S59" s="209"/>
    </row>
    <row r="60" spans="1:19" s="24" customFormat="1" ht="15" thickBot="1" x14ac:dyDescent="0.35">
      <c r="A60" s="297"/>
      <c r="B60" s="298"/>
      <c r="C60" s="53" t="s">
        <v>41</v>
      </c>
      <c r="D60" s="53" t="s">
        <v>56</v>
      </c>
      <c r="E60" s="54" t="s">
        <v>46</v>
      </c>
      <c r="F60" s="54" t="s">
        <v>47</v>
      </c>
      <c r="G60" s="54" t="s">
        <v>54</v>
      </c>
      <c r="H60" s="32" t="s">
        <v>33</v>
      </c>
      <c r="I60" s="54" t="s">
        <v>34</v>
      </c>
      <c r="J60" s="55">
        <v>9.6</v>
      </c>
      <c r="K60" s="51"/>
      <c r="L60" s="52"/>
      <c r="M60" s="52"/>
      <c r="N60" s="52"/>
      <c r="O60" s="52"/>
      <c r="P60" s="52"/>
      <c r="Q60" s="46">
        <f t="shared" si="8"/>
        <v>0</v>
      </c>
      <c r="R60" s="47">
        <f t="shared" si="7"/>
        <v>0</v>
      </c>
      <c r="S60" s="209"/>
    </row>
    <row r="61" spans="1:19" s="24" customFormat="1" ht="15" thickBot="1" x14ac:dyDescent="0.35">
      <c r="A61" s="297"/>
      <c r="B61" s="298"/>
      <c r="C61" s="64" t="s">
        <v>41</v>
      </c>
      <c r="D61" s="64" t="s">
        <v>56</v>
      </c>
      <c r="E61" s="26" t="s">
        <v>46</v>
      </c>
      <c r="F61" s="26" t="s">
        <v>47</v>
      </c>
      <c r="G61" s="26" t="s">
        <v>54</v>
      </c>
      <c r="H61" s="26" t="s">
        <v>49</v>
      </c>
      <c r="I61" s="26" t="s">
        <v>34</v>
      </c>
      <c r="J61" s="30">
        <v>9.6</v>
      </c>
      <c r="K61" s="65"/>
      <c r="L61" s="66"/>
      <c r="M61" s="66"/>
      <c r="N61" s="66"/>
      <c r="O61" s="66"/>
      <c r="P61" s="66"/>
      <c r="Q61" s="46">
        <f t="shared" si="8"/>
        <v>0</v>
      </c>
      <c r="R61" s="47">
        <f t="shared" si="7"/>
        <v>0</v>
      </c>
      <c r="S61" s="209"/>
    </row>
    <row r="62" spans="1:19" s="24" customFormat="1" ht="15" thickBot="1" x14ac:dyDescent="0.35">
      <c r="A62" s="297"/>
      <c r="B62" s="298"/>
      <c r="C62" s="53" t="s">
        <v>41</v>
      </c>
      <c r="D62" s="53" t="s">
        <v>58</v>
      </c>
      <c r="E62" s="54" t="s">
        <v>46</v>
      </c>
      <c r="F62" s="54" t="s">
        <v>47</v>
      </c>
      <c r="G62" s="54" t="s">
        <v>32</v>
      </c>
      <c r="H62" s="49" t="s">
        <v>48</v>
      </c>
      <c r="I62" s="54" t="s">
        <v>34</v>
      </c>
      <c r="J62" s="55">
        <v>12.6</v>
      </c>
      <c r="K62" s="51"/>
      <c r="L62" s="52"/>
      <c r="M62" s="52"/>
      <c r="N62" s="52"/>
      <c r="O62" s="52"/>
      <c r="P62" s="52"/>
      <c r="Q62" s="46">
        <f t="shared" si="8"/>
        <v>0</v>
      </c>
      <c r="R62" s="47">
        <f t="shared" si="7"/>
        <v>0</v>
      </c>
      <c r="S62" s="209"/>
    </row>
    <row r="63" spans="1:19" s="24" customFormat="1" ht="15" thickBot="1" x14ac:dyDescent="0.35">
      <c r="A63" s="297"/>
      <c r="B63" s="298"/>
      <c r="C63" s="53" t="s">
        <v>41</v>
      </c>
      <c r="D63" s="53" t="s">
        <v>58</v>
      </c>
      <c r="E63" s="54" t="s">
        <v>46</v>
      </c>
      <c r="F63" s="54" t="s">
        <v>47</v>
      </c>
      <c r="G63" s="54" t="s">
        <v>32</v>
      </c>
      <c r="H63" s="54" t="s">
        <v>33</v>
      </c>
      <c r="I63" s="54" t="s">
        <v>34</v>
      </c>
      <c r="J63" s="55">
        <v>12.6</v>
      </c>
      <c r="K63" s="51"/>
      <c r="L63" s="52"/>
      <c r="M63" s="52"/>
      <c r="N63" s="52"/>
      <c r="O63" s="52"/>
      <c r="P63" s="52"/>
      <c r="Q63" s="46">
        <f t="shared" si="8"/>
        <v>0</v>
      </c>
      <c r="R63" s="47">
        <f t="shared" si="7"/>
        <v>0</v>
      </c>
      <c r="S63" s="209"/>
    </row>
    <row r="64" spans="1:19" s="24" customFormat="1" ht="15" thickBot="1" x14ac:dyDescent="0.35">
      <c r="A64" s="297"/>
      <c r="B64" s="298"/>
      <c r="C64" s="56" t="s">
        <v>41</v>
      </c>
      <c r="D64" s="56" t="s">
        <v>58</v>
      </c>
      <c r="E64" s="16" t="s">
        <v>46</v>
      </c>
      <c r="F64" s="16" t="s">
        <v>47</v>
      </c>
      <c r="G64" s="16" t="s">
        <v>32</v>
      </c>
      <c r="H64" s="16" t="s">
        <v>49</v>
      </c>
      <c r="I64" s="16" t="s">
        <v>34</v>
      </c>
      <c r="J64" s="21">
        <v>12.6</v>
      </c>
      <c r="K64" s="51"/>
      <c r="L64" s="52"/>
      <c r="M64" s="52"/>
      <c r="N64" s="52"/>
      <c r="O64" s="52"/>
      <c r="P64" s="52"/>
      <c r="Q64" s="46">
        <f t="shared" si="8"/>
        <v>0</v>
      </c>
      <c r="R64" s="47">
        <f t="shared" si="7"/>
        <v>0</v>
      </c>
      <c r="S64" s="209"/>
    </row>
    <row r="65" spans="1:19" s="24" customFormat="1" ht="15" thickBot="1" x14ac:dyDescent="0.35">
      <c r="A65" s="297"/>
      <c r="B65" s="298"/>
      <c r="C65" s="70" t="s">
        <v>41</v>
      </c>
      <c r="D65" s="71" t="s">
        <v>58</v>
      </c>
      <c r="E65" s="72" t="s">
        <v>57</v>
      </c>
      <c r="F65" s="73" t="s">
        <v>51</v>
      </c>
      <c r="G65" s="72" t="s">
        <v>32</v>
      </c>
      <c r="H65" s="54" t="s">
        <v>33</v>
      </c>
      <c r="I65" s="72" t="s">
        <v>34</v>
      </c>
      <c r="J65" s="74">
        <v>16.5</v>
      </c>
      <c r="K65" s="75"/>
      <c r="L65" s="52"/>
      <c r="M65" s="52"/>
      <c r="N65" s="52"/>
      <c r="O65" s="52"/>
      <c r="P65" s="52"/>
      <c r="Q65" s="46">
        <f t="shared" si="8"/>
        <v>0</v>
      </c>
      <c r="R65" s="47">
        <f t="shared" si="7"/>
        <v>0</v>
      </c>
      <c r="S65" s="209"/>
    </row>
    <row r="66" spans="1:19" s="24" customFormat="1" ht="15" thickBot="1" x14ac:dyDescent="0.35">
      <c r="A66" s="297"/>
      <c r="B66" s="298"/>
      <c r="C66" s="76" t="s">
        <v>41</v>
      </c>
      <c r="D66" s="64" t="s">
        <v>58</v>
      </c>
      <c r="E66" s="26" t="s">
        <v>52</v>
      </c>
      <c r="F66" s="77" t="s">
        <v>51</v>
      </c>
      <c r="G66" s="26" t="s">
        <v>32</v>
      </c>
      <c r="H66" s="54" t="s">
        <v>53</v>
      </c>
      <c r="I66" s="26" t="s">
        <v>34</v>
      </c>
      <c r="J66" s="67">
        <v>16.5</v>
      </c>
      <c r="K66" s="75"/>
      <c r="L66" s="52"/>
      <c r="M66" s="52"/>
      <c r="N66" s="52"/>
      <c r="O66" s="52"/>
      <c r="P66" s="52"/>
      <c r="Q66" s="46">
        <f t="shared" si="8"/>
        <v>0</v>
      </c>
      <c r="R66" s="47">
        <f t="shared" si="7"/>
        <v>0</v>
      </c>
      <c r="S66" s="209"/>
    </row>
    <row r="67" spans="1:19" s="24" customFormat="1" ht="15" thickBot="1" x14ac:dyDescent="0.35">
      <c r="A67" s="297"/>
      <c r="B67" s="298"/>
      <c r="C67" s="48" t="s">
        <v>41</v>
      </c>
      <c r="D67" s="48" t="s">
        <v>58</v>
      </c>
      <c r="E67" s="49" t="s">
        <v>46</v>
      </c>
      <c r="F67" s="49" t="s">
        <v>47</v>
      </c>
      <c r="G67" s="49" t="s">
        <v>54</v>
      </c>
      <c r="H67" s="54" t="s">
        <v>37</v>
      </c>
      <c r="I67" s="49" t="s">
        <v>34</v>
      </c>
      <c r="J67" s="50">
        <v>9.6</v>
      </c>
      <c r="K67" s="51"/>
      <c r="L67" s="52"/>
      <c r="M67" s="52"/>
      <c r="N67" s="52"/>
      <c r="O67" s="52"/>
      <c r="P67" s="52"/>
      <c r="Q67" s="46">
        <f t="shared" si="8"/>
        <v>0</v>
      </c>
      <c r="R67" s="47">
        <f t="shared" si="7"/>
        <v>0</v>
      </c>
      <c r="S67" s="209"/>
    </row>
    <row r="68" spans="1:19" s="24" customFormat="1" ht="15" thickBot="1" x14ac:dyDescent="0.35">
      <c r="A68" s="297"/>
      <c r="B68" s="298"/>
      <c r="C68" s="53" t="s">
        <v>41</v>
      </c>
      <c r="D68" s="53" t="s">
        <v>58</v>
      </c>
      <c r="E68" s="54" t="s">
        <v>46</v>
      </c>
      <c r="F68" s="54" t="s">
        <v>47</v>
      </c>
      <c r="G68" s="54" t="s">
        <v>54</v>
      </c>
      <c r="H68" s="32" t="s">
        <v>33</v>
      </c>
      <c r="I68" s="54" t="s">
        <v>34</v>
      </c>
      <c r="J68" s="55">
        <v>9.6</v>
      </c>
      <c r="K68" s="51"/>
      <c r="L68" s="52"/>
      <c r="M68" s="52"/>
      <c r="N68" s="52"/>
      <c r="O68" s="52"/>
      <c r="P68" s="52"/>
      <c r="Q68" s="46">
        <f t="shared" si="8"/>
        <v>0</v>
      </c>
      <c r="R68" s="47">
        <f t="shared" si="7"/>
        <v>0</v>
      </c>
      <c r="S68" s="209"/>
    </row>
    <row r="69" spans="1:19" s="24" customFormat="1" ht="15" thickBot="1" x14ac:dyDescent="0.35">
      <c r="A69" s="297"/>
      <c r="B69" s="298"/>
      <c r="C69" s="64" t="s">
        <v>41</v>
      </c>
      <c r="D69" s="64" t="s">
        <v>58</v>
      </c>
      <c r="E69" s="26" t="s">
        <v>46</v>
      </c>
      <c r="F69" s="26" t="s">
        <v>47</v>
      </c>
      <c r="G69" s="26" t="s">
        <v>54</v>
      </c>
      <c r="H69" s="26" t="s">
        <v>49</v>
      </c>
      <c r="I69" s="26" t="s">
        <v>34</v>
      </c>
      <c r="J69" s="30">
        <v>9.6</v>
      </c>
      <c r="K69" s="65"/>
      <c r="L69" s="66"/>
      <c r="M69" s="66"/>
      <c r="N69" s="66"/>
      <c r="O69" s="66"/>
      <c r="P69" s="66"/>
      <c r="Q69" s="46">
        <f t="shared" si="8"/>
        <v>0</v>
      </c>
      <c r="R69" s="47">
        <f t="shared" si="7"/>
        <v>0</v>
      </c>
      <c r="S69" s="209"/>
    </row>
    <row r="70" spans="1:19" s="24" customFormat="1" ht="15" thickBot="1" x14ac:dyDescent="0.35">
      <c r="A70" s="297"/>
      <c r="B70" s="298"/>
      <c r="C70" s="53" t="s">
        <v>41</v>
      </c>
      <c r="D70" s="53" t="s">
        <v>42</v>
      </c>
      <c r="E70" s="54" t="s">
        <v>46</v>
      </c>
      <c r="F70" s="54" t="s">
        <v>47</v>
      </c>
      <c r="G70" s="54" t="s">
        <v>32</v>
      </c>
      <c r="H70" s="49" t="s">
        <v>48</v>
      </c>
      <c r="I70" s="54" t="s">
        <v>34</v>
      </c>
      <c r="J70" s="55">
        <v>12.6</v>
      </c>
      <c r="K70" s="51"/>
      <c r="L70" s="52"/>
      <c r="M70" s="52"/>
      <c r="N70" s="52"/>
      <c r="O70" s="52"/>
      <c r="P70" s="52"/>
      <c r="Q70" s="46">
        <f t="shared" si="8"/>
        <v>0</v>
      </c>
      <c r="R70" s="47">
        <f t="shared" si="7"/>
        <v>0</v>
      </c>
      <c r="S70" s="209"/>
    </row>
    <row r="71" spans="1:19" s="24" customFormat="1" ht="15" thickBot="1" x14ac:dyDescent="0.35">
      <c r="A71" s="297"/>
      <c r="B71" s="298"/>
      <c r="C71" s="53" t="s">
        <v>41</v>
      </c>
      <c r="D71" s="53" t="s">
        <v>42</v>
      </c>
      <c r="E71" s="54" t="s">
        <v>46</v>
      </c>
      <c r="F71" s="54" t="s">
        <v>47</v>
      </c>
      <c r="G71" s="54" t="s">
        <v>32</v>
      </c>
      <c r="H71" s="54" t="s">
        <v>33</v>
      </c>
      <c r="I71" s="54" t="s">
        <v>34</v>
      </c>
      <c r="J71" s="55">
        <v>12.6</v>
      </c>
      <c r="K71" s="51"/>
      <c r="L71" s="52"/>
      <c r="M71" s="52"/>
      <c r="N71" s="52"/>
      <c r="O71" s="52"/>
      <c r="P71" s="52"/>
      <c r="Q71" s="46">
        <f t="shared" si="8"/>
        <v>0</v>
      </c>
      <c r="R71" s="47">
        <f t="shared" si="7"/>
        <v>0</v>
      </c>
      <c r="S71" s="209"/>
    </row>
    <row r="72" spans="1:19" s="24" customFormat="1" ht="15" thickBot="1" x14ac:dyDescent="0.35">
      <c r="A72" s="297"/>
      <c r="B72" s="298"/>
      <c r="C72" s="56" t="s">
        <v>41</v>
      </c>
      <c r="D72" s="56" t="s">
        <v>42</v>
      </c>
      <c r="E72" s="16" t="s">
        <v>46</v>
      </c>
      <c r="F72" s="16" t="s">
        <v>47</v>
      </c>
      <c r="G72" s="16" t="s">
        <v>32</v>
      </c>
      <c r="H72" s="16" t="s">
        <v>49</v>
      </c>
      <c r="I72" s="16" t="s">
        <v>34</v>
      </c>
      <c r="J72" s="21">
        <v>12.6</v>
      </c>
      <c r="K72" s="51"/>
      <c r="L72" s="52"/>
      <c r="M72" s="52"/>
      <c r="N72" s="52"/>
      <c r="O72" s="52"/>
      <c r="P72" s="52"/>
      <c r="Q72" s="46">
        <f t="shared" si="8"/>
        <v>0</v>
      </c>
      <c r="R72" s="47">
        <f t="shared" si="7"/>
        <v>0</v>
      </c>
      <c r="S72" s="209"/>
    </row>
    <row r="73" spans="1:19" s="24" customFormat="1" ht="15" thickBot="1" x14ac:dyDescent="0.35">
      <c r="A73" s="297"/>
      <c r="B73" s="298"/>
      <c r="C73" s="70" t="s">
        <v>41</v>
      </c>
      <c r="D73" s="71" t="s">
        <v>42</v>
      </c>
      <c r="E73" s="72" t="s">
        <v>57</v>
      </c>
      <c r="F73" s="73" t="s">
        <v>51</v>
      </c>
      <c r="G73" s="72" t="s">
        <v>32</v>
      </c>
      <c r="H73" s="54" t="s">
        <v>33</v>
      </c>
      <c r="I73" s="72" t="s">
        <v>34</v>
      </c>
      <c r="J73" s="74">
        <v>16.5</v>
      </c>
      <c r="K73" s="75"/>
      <c r="L73" s="52"/>
      <c r="M73" s="52"/>
      <c r="N73" s="52"/>
      <c r="O73" s="52"/>
      <c r="P73" s="52"/>
      <c r="Q73" s="46">
        <f t="shared" si="8"/>
        <v>0</v>
      </c>
      <c r="R73" s="47">
        <f t="shared" si="7"/>
        <v>0</v>
      </c>
      <c r="S73" s="209"/>
    </row>
    <row r="74" spans="1:19" s="24" customFormat="1" ht="15" thickBot="1" x14ac:dyDescent="0.35">
      <c r="A74" s="297"/>
      <c r="B74" s="298"/>
      <c r="C74" s="76" t="s">
        <v>41</v>
      </c>
      <c r="D74" s="64" t="s">
        <v>42</v>
      </c>
      <c r="E74" s="26" t="s">
        <v>52</v>
      </c>
      <c r="F74" s="77" t="s">
        <v>51</v>
      </c>
      <c r="G74" s="26" t="s">
        <v>32</v>
      </c>
      <c r="H74" s="54" t="s">
        <v>53</v>
      </c>
      <c r="I74" s="26" t="s">
        <v>34</v>
      </c>
      <c r="J74" s="67">
        <v>16.5</v>
      </c>
      <c r="K74" s="75"/>
      <c r="L74" s="52"/>
      <c r="M74" s="52"/>
      <c r="N74" s="52"/>
      <c r="O74" s="52"/>
      <c r="P74" s="52"/>
      <c r="Q74" s="46">
        <f t="shared" si="8"/>
        <v>0</v>
      </c>
      <c r="R74" s="47">
        <f t="shared" si="7"/>
        <v>0</v>
      </c>
      <c r="S74" s="209"/>
    </row>
    <row r="75" spans="1:19" s="24" customFormat="1" ht="15" thickBot="1" x14ac:dyDescent="0.35">
      <c r="A75" s="297"/>
      <c r="B75" s="298"/>
      <c r="C75" s="48" t="s">
        <v>41</v>
      </c>
      <c r="D75" s="48" t="s">
        <v>42</v>
      </c>
      <c r="E75" s="49" t="s">
        <v>46</v>
      </c>
      <c r="F75" s="49" t="s">
        <v>47</v>
      </c>
      <c r="G75" s="49" t="s">
        <v>54</v>
      </c>
      <c r="H75" s="54" t="s">
        <v>37</v>
      </c>
      <c r="I75" s="49" t="s">
        <v>34</v>
      </c>
      <c r="J75" s="50">
        <v>9.6</v>
      </c>
      <c r="K75" s="51"/>
      <c r="L75" s="52"/>
      <c r="M75" s="52"/>
      <c r="N75" s="52"/>
      <c r="O75" s="52"/>
      <c r="P75" s="52"/>
      <c r="Q75" s="46">
        <f t="shared" si="8"/>
        <v>0</v>
      </c>
      <c r="R75" s="47">
        <f t="shared" si="7"/>
        <v>0</v>
      </c>
      <c r="S75" s="209"/>
    </row>
    <row r="76" spans="1:19" s="24" customFormat="1" ht="15" thickBot="1" x14ac:dyDescent="0.35">
      <c r="A76" s="297"/>
      <c r="B76" s="298"/>
      <c r="C76" s="53" t="s">
        <v>41</v>
      </c>
      <c r="D76" s="53" t="s">
        <v>42</v>
      </c>
      <c r="E76" s="54" t="s">
        <v>46</v>
      </c>
      <c r="F76" s="54" t="s">
        <v>47</v>
      </c>
      <c r="G76" s="54" t="s">
        <v>54</v>
      </c>
      <c r="H76" s="32" t="s">
        <v>33</v>
      </c>
      <c r="I76" s="54" t="s">
        <v>34</v>
      </c>
      <c r="J76" s="55">
        <v>9.6</v>
      </c>
      <c r="K76" s="51"/>
      <c r="L76" s="52"/>
      <c r="M76" s="52"/>
      <c r="N76" s="52"/>
      <c r="O76" s="52"/>
      <c r="P76" s="52"/>
      <c r="Q76" s="46">
        <f t="shared" si="8"/>
        <v>0</v>
      </c>
      <c r="R76" s="47">
        <f t="shared" si="7"/>
        <v>0</v>
      </c>
      <c r="S76" s="209"/>
    </row>
    <row r="77" spans="1:19" s="24" customFormat="1" ht="15" thickBot="1" x14ac:dyDescent="0.35">
      <c r="A77" s="297"/>
      <c r="B77" s="298"/>
      <c r="C77" s="56" t="s">
        <v>41</v>
      </c>
      <c r="D77" s="56" t="s">
        <v>42</v>
      </c>
      <c r="E77" s="16" t="s">
        <v>46</v>
      </c>
      <c r="F77" s="16" t="s">
        <v>47</v>
      </c>
      <c r="G77" s="16" t="s">
        <v>54</v>
      </c>
      <c r="H77" s="26" t="s">
        <v>49</v>
      </c>
      <c r="I77" s="16" t="s">
        <v>34</v>
      </c>
      <c r="J77" s="21">
        <v>9.6</v>
      </c>
      <c r="K77" s="65"/>
      <c r="L77" s="66"/>
      <c r="M77" s="66"/>
      <c r="N77" s="66"/>
      <c r="O77" s="66"/>
      <c r="P77" s="66"/>
      <c r="Q77" s="46">
        <f t="shared" si="8"/>
        <v>0</v>
      </c>
      <c r="R77" s="47">
        <f t="shared" si="7"/>
        <v>0</v>
      </c>
      <c r="S77" s="209"/>
    </row>
    <row r="78" spans="1:19" s="24" customFormat="1" ht="15" thickBot="1" x14ac:dyDescent="0.35">
      <c r="A78" s="297"/>
      <c r="B78" s="298"/>
      <c r="C78" s="224" t="s">
        <v>41</v>
      </c>
      <c r="D78" s="225" t="s">
        <v>111</v>
      </c>
      <c r="E78" s="226" t="s">
        <v>46</v>
      </c>
      <c r="F78" s="226" t="s">
        <v>47</v>
      </c>
      <c r="G78" s="226" t="s">
        <v>32</v>
      </c>
      <c r="H78" s="49" t="s">
        <v>48</v>
      </c>
      <c r="I78" s="226" t="s">
        <v>34</v>
      </c>
      <c r="J78" s="227">
        <v>12.6</v>
      </c>
      <c r="K78" s="75"/>
      <c r="L78" s="52"/>
      <c r="M78" s="52"/>
      <c r="N78" s="52"/>
      <c r="O78" s="52"/>
      <c r="P78" s="52"/>
      <c r="Q78" s="46">
        <f t="shared" si="8"/>
        <v>0</v>
      </c>
      <c r="R78" s="47">
        <f t="shared" si="7"/>
        <v>0</v>
      </c>
      <c r="S78" s="209"/>
    </row>
    <row r="79" spans="1:19" s="24" customFormat="1" ht="15" thickBot="1" x14ac:dyDescent="0.35">
      <c r="A79" s="297"/>
      <c r="B79" s="298"/>
      <c r="C79" s="228" t="s">
        <v>41</v>
      </c>
      <c r="D79" s="225" t="s">
        <v>111</v>
      </c>
      <c r="E79" s="54" t="s">
        <v>46</v>
      </c>
      <c r="F79" s="54" t="s">
        <v>47</v>
      </c>
      <c r="G79" s="54" t="s">
        <v>32</v>
      </c>
      <c r="H79" s="54" t="s">
        <v>33</v>
      </c>
      <c r="I79" s="54" t="s">
        <v>34</v>
      </c>
      <c r="J79" s="229">
        <v>12.6</v>
      </c>
      <c r="K79" s="75"/>
      <c r="L79" s="52"/>
      <c r="M79" s="52"/>
      <c r="N79" s="52"/>
      <c r="O79" s="52"/>
      <c r="P79" s="52"/>
      <c r="Q79" s="46">
        <f t="shared" si="8"/>
        <v>0</v>
      </c>
      <c r="R79" s="47">
        <f t="shared" si="7"/>
        <v>0</v>
      </c>
      <c r="S79" s="209"/>
    </row>
    <row r="80" spans="1:19" s="24" customFormat="1" ht="15" thickBot="1" x14ac:dyDescent="0.35">
      <c r="A80" s="297"/>
      <c r="B80" s="298"/>
      <c r="C80" s="230" t="s">
        <v>41</v>
      </c>
      <c r="D80" s="225" t="s">
        <v>111</v>
      </c>
      <c r="E80" s="16" t="s">
        <v>46</v>
      </c>
      <c r="F80" s="16" t="s">
        <v>47</v>
      </c>
      <c r="G80" s="16" t="s">
        <v>32</v>
      </c>
      <c r="H80" s="16" t="s">
        <v>49</v>
      </c>
      <c r="I80" s="16" t="s">
        <v>34</v>
      </c>
      <c r="J80" s="231">
        <v>12.6</v>
      </c>
      <c r="K80" s="75"/>
      <c r="L80" s="52"/>
      <c r="M80" s="52"/>
      <c r="N80" s="52"/>
      <c r="O80" s="52"/>
      <c r="P80" s="52"/>
      <c r="Q80" s="46">
        <f t="shared" si="8"/>
        <v>0</v>
      </c>
      <c r="R80" s="47">
        <f t="shared" ref="R80:R103" si="9">+Q80*J80</f>
        <v>0</v>
      </c>
      <c r="S80" s="209"/>
    </row>
    <row r="81" spans="1:19" s="24" customFormat="1" ht="15" thickBot="1" x14ac:dyDescent="0.35">
      <c r="A81" s="297"/>
      <c r="B81" s="298"/>
      <c r="C81" s="232" t="s">
        <v>41</v>
      </c>
      <c r="D81" s="225" t="s">
        <v>111</v>
      </c>
      <c r="E81" s="72" t="s">
        <v>57</v>
      </c>
      <c r="F81" s="73" t="s">
        <v>51</v>
      </c>
      <c r="G81" s="72" t="s">
        <v>32</v>
      </c>
      <c r="H81" s="54" t="s">
        <v>33</v>
      </c>
      <c r="I81" s="72" t="s">
        <v>34</v>
      </c>
      <c r="J81" s="233">
        <v>16.5</v>
      </c>
      <c r="K81" s="75"/>
      <c r="L81" s="52"/>
      <c r="M81" s="52"/>
      <c r="N81" s="52"/>
      <c r="O81" s="52"/>
      <c r="P81" s="52"/>
      <c r="Q81" s="46">
        <f t="shared" si="8"/>
        <v>0</v>
      </c>
      <c r="R81" s="47">
        <f t="shared" si="9"/>
        <v>0</v>
      </c>
      <c r="S81" s="209"/>
    </row>
    <row r="82" spans="1:19" s="24" customFormat="1" ht="15" thickBot="1" x14ac:dyDescent="0.35">
      <c r="A82" s="297"/>
      <c r="B82" s="298"/>
      <c r="C82" s="234" t="s">
        <v>41</v>
      </c>
      <c r="D82" s="225" t="s">
        <v>111</v>
      </c>
      <c r="E82" s="26" t="s">
        <v>52</v>
      </c>
      <c r="F82" s="77" t="s">
        <v>51</v>
      </c>
      <c r="G82" s="26" t="s">
        <v>32</v>
      </c>
      <c r="H82" s="54" t="s">
        <v>53</v>
      </c>
      <c r="I82" s="26" t="s">
        <v>33</v>
      </c>
      <c r="J82" s="235">
        <v>16.5</v>
      </c>
      <c r="K82" s="75"/>
      <c r="L82" s="52"/>
      <c r="M82" s="52"/>
      <c r="N82" s="52"/>
      <c r="O82" s="52"/>
      <c r="P82" s="52"/>
      <c r="Q82" s="46">
        <f t="shared" si="8"/>
        <v>0</v>
      </c>
      <c r="R82" s="47">
        <f t="shared" si="9"/>
        <v>0</v>
      </c>
      <c r="S82" s="209"/>
    </row>
    <row r="83" spans="1:19" s="24" customFormat="1" ht="15" thickBot="1" x14ac:dyDescent="0.35">
      <c r="A83" s="297"/>
      <c r="B83" s="298"/>
      <c r="C83" s="236" t="s">
        <v>41</v>
      </c>
      <c r="D83" s="225" t="s">
        <v>111</v>
      </c>
      <c r="E83" s="49" t="s">
        <v>46</v>
      </c>
      <c r="F83" s="49" t="s">
        <v>47</v>
      </c>
      <c r="G83" s="49" t="s">
        <v>54</v>
      </c>
      <c r="H83" s="54" t="s">
        <v>37</v>
      </c>
      <c r="I83" s="49" t="s">
        <v>34</v>
      </c>
      <c r="J83" s="237">
        <v>9.6</v>
      </c>
      <c r="K83" s="75"/>
      <c r="L83" s="52"/>
      <c r="M83" s="52"/>
      <c r="N83" s="52"/>
      <c r="O83" s="52"/>
      <c r="P83" s="52"/>
      <c r="Q83" s="46">
        <f t="shared" si="8"/>
        <v>0</v>
      </c>
      <c r="R83" s="47">
        <f t="shared" si="9"/>
        <v>0</v>
      </c>
      <c r="S83" s="209"/>
    </row>
    <row r="84" spans="1:19" s="24" customFormat="1" ht="15" thickBot="1" x14ac:dyDescent="0.35">
      <c r="A84" s="297"/>
      <c r="B84" s="298"/>
      <c r="C84" s="234" t="s">
        <v>41</v>
      </c>
      <c r="D84" s="225" t="s">
        <v>111</v>
      </c>
      <c r="E84" s="54" t="s">
        <v>46</v>
      </c>
      <c r="F84" s="54" t="s">
        <v>47</v>
      </c>
      <c r="G84" s="54" t="s">
        <v>54</v>
      </c>
      <c r="H84" s="32" t="s">
        <v>33</v>
      </c>
      <c r="I84" s="54" t="s">
        <v>34</v>
      </c>
      <c r="J84" s="229">
        <v>9.6</v>
      </c>
      <c r="K84" s="75"/>
      <c r="L84" s="52"/>
      <c r="M84" s="52"/>
      <c r="N84" s="52"/>
      <c r="O84" s="52"/>
      <c r="P84" s="52"/>
      <c r="Q84" s="46">
        <f t="shared" si="8"/>
        <v>0</v>
      </c>
      <c r="R84" s="47">
        <f t="shared" si="9"/>
        <v>0</v>
      </c>
      <c r="S84" s="209"/>
    </row>
    <row r="85" spans="1:19" s="24" customFormat="1" ht="15" thickBot="1" x14ac:dyDescent="0.35">
      <c r="A85" s="297"/>
      <c r="B85" s="298"/>
      <c r="C85" s="238" t="str">
        <f t="shared" ref="C85:C93" si="10">+C84</f>
        <v>de andré</v>
      </c>
      <c r="D85" s="225" t="s">
        <v>111</v>
      </c>
      <c r="E85" s="239" t="s">
        <v>46</v>
      </c>
      <c r="F85" s="239" t="s">
        <v>47</v>
      </c>
      <c r="G85" s="239" t="s">
        <v>54</v>
      </c>
      <c r="H85" s="26" t="s">
        <v>49</v>
      </c>
      <c r="I85" s="239" t="s">
        <v>34</v>
      </c>
      <c r="J85" s="240">
        <v>9.6</v>
      </c>
      <c r="K85" s="82"/>
      <c r="L85" s="66"/>
      <c r="M85" s="66"/>
      <c r="N85" s="66"/>
      <c r="O85" s="66"/>
      <c r="P85" s="66"/>
      <c r="Q85" s="46">
        <f t="shared" si="8"/>
        <v>0</v>
      </c>
      <c r="R85" s="47">
        <f t="shared" si="9"/>
        <v>0</v>
      </c>
      <c r="S85" s="209"/>
    </row>
    <row r="86" spans="1:19" s="24" customFormat="1" ht="15" thickBot="1" x14ac:dyDescent="0.35">
      <c r="A86" s="297"/>
      <c r="B86" s="298"/>
      <c r="C86" s="86" t="str">
        <f t="shared" si="10"/>
        <v>de andré</v>
      </c>
      <c r="D86" s="48" t="s">
        <v>59</v>
      </c>
      <c r="E86" s="49" t="s">
        <v>46</v>
      </c>
      <c r="F86" s="49" t="s">
        <v>47</v>
      </c>
      <c r="G86" s="49" t="s">
        <v>32</v>
      </c>
      <c r="H86" s="49" t="s">
        <v>48</v>
      </c>
      <c r="I86" s="49" t="s">
        <v>34</v>
      </c>
      <c r="J86" s="50">
        <v>12.6</v>
      </c>
      <c r="K86" s="51"/>
      <c r="L86" s="52"/>
      <c r="M86" s="52"/>
      <c r="N86" s="52"/>
      <c r="O86" s="52"/>
      <c r="P86" s="52"/>
      <c r="Q86" s="46">
        <f t="shared" ref="Q86:Q113" si="11">SUM(K86:P86)</f>
        <v>0</v>
      </c>
      <c r="R86" s="47">
        <f t="shared" si="9"/>
        <v>0</v>
      </c>
      <c r="S86" s="209"/>
    </row>
    <row r="87" spans="1:19" s="24" customFormat="1" ht="15" thickBot="1" x14ac:dyDescent="0.35">
      <c r="A87" s="297"/>
      <c r="B87" s="298"/>
      <c r="C87" s="64" t="str">
        <f t="shared" si="10"/>
        <v>de andré</v>
      </c>
      <c r="D87" s="53" t="s">
        <v>59</v>
      </c>
      <c r="E87" s="54" t="s">
        <v>46</v>
      </c>
      <c r="F87" s="54" t="s">
        <v>47</v>
      </c>
      <c r="G87" s="54" t="s">
        <v>32</v>
      </c>
      <c r="H87" s="54" t="s">
        <v>33</v>
      </c>
      <c r="I87" s="54" t="s">
        <v>34</v>
      </c>
      <c r="J87" s="55">
        <v>12.6</v>
      </c>
      <c r="K87" s="51"/>
      <c r="L87" s="52"/>
      <c r="M87" s="52"/>
      <c r="N87" s="52"/>
      <c r="O87" s="52"/>
      <c r="P87" s="52"/>
      <c r="Q87" s="46">
        <f t="shared" si="11"/>
        <v>0</v>
      </c>
      <c r="R87" s="47">
        <f t="shared" si="9"/>
        <v>0</v>
      </c>
      <c r="S87" s="209"/>
    </row>
    <row r="88" spans="1:19" s="24" customFormat="1" ht="15" thickBot="1" x14ac:dyDescent="0.35">
      <c r="A88" s="297"/>
      <c r="B88" s="298"/>
      <c r="C88" s="64" t="str">
        <f t="shared" si="10"/>
        <v>de andré</v>
      </c>
      <c r="D88" s="56" t="s">
        <v>59</v>
      </c>
      <c r="E88" s="16" t="s">
        <v>46</v>
      </c>
      <c r="F88" s="16" t="s">
        <v>47</v>
      </c>
      <c r="G88" s="16" t="s">
        <v>32</v>
      </c>
      <c r="H88" s="16" t="s">
        <v>49</v>
      </c>
      <c r="I88" s="16" t="s">
        <v>34</v>
      </c>
      <c r="J88" s="21">
        <v>12.6</v>
      </c>
      <c r="K88" s="51"/>
      <c r="L88" s="52"/>
      <c r="M88" s="52"/>
      <c r="N88" s="52"/>
      <c r="O88" s="52"/>
      <c r="P88" s="52"/>
      <c r="Q88" s="46">
        <f t="shared" si="11"/>
        <v>0</v>
      </c>
      <c r="R88" s="47">
        <f t="shared" si="9"/>
        <v>0</v>
      </c>
      <c r="S88" s="209"/>
    </row>
    <row r="89" spans="1:19" s="24" customFormat="1" ht="15" thickBot="1" x14ac:dyDescent="0.35">
      <c r="A89" s="297"/>
      <c r="B89" s="298"/>
      <c r="C89" s="64" t="str">
        <f t="shared" si="10"/>
        <v>de andré</v>
      </c>
      <c r="D89" s="71" t="s">
        <v>59</v>
      </c>
      <c r="E89" s="72" t="s">
        <v>57</v>
      </c>
      <c r="F89" s="73" t="s">
        <v>51</v>
      </c>
      <c r="G89" s="72" t="s">
        <v>32</v>
      </c>
      <c r="H89" s="54" t="s">
        <v>33</v>
      </c>
      <c r="I89" s="72" t="s">
        <v>34</v>
      </c>
      <c r="J89" s="74">
        <v>16.5</v>
      </c>
      <c r="K89" s="75"/>
      <c r="L89" s="52"/>
      <c r="M89" s="52"/>
      <c r="N89" s="52"/>
      <c r="O89" s="52"/>
      <c r="P89" s="52"/>
      <c r="Q89" s="46">
        <f t="shared" si="11"/>
        <v>0</v>
      </c>
      <c r="R89" s="47">
        <f t="shared" si="9"/>
        <v>0</v>
      </c>
      <c r="S89" s="209"/>
    </row>
    <row r="90" spans="1:19" s="24" customFormat="1" ht="15" thickBot="1" x14ac:dyDescent="0.35">
      <c r="A90" s="297"/>
      <c r="B90" s="298"/>
      <c r="C90" s="64" t="str">
        <f t="shared" si="10"/>
        <v>de andré</v>
      </c>
      <c r="D90" s="64" t="s">
        <v>59</v>
      </c>
      <c r="E90" s="26" t="s">
        <v>52</v>
      </c>
      <c r="F90" s="77" t="s">
        <v>51</v>
      </c>
      <c r="G90" s="26" t="s">
        <v>32</v>
      </c>
      <c r="H90" s="54" t="s">
        <v>53</v>
      </c>
      <c r="I90" s="26" t="s">
        <v>34</v>
      </c>
      <c r="J90" s="67">
        <v>16.5</v>
      </c>
      <c r="K90" s="75"/>
      <c r="L90" s="52"/>
      <c r="M90" s="52"/>
      <c r="N90" s="52"/>
      <c r="O90" s="52"/>
      <c r="P90" s="52"/>
      <c r="Q90" s="46">
        <f t="shared" si="11"/>
        <v>0</v>
      </c>
      <c r="R90" s="47">
        <f t="shared" si="9"/>
        <v>0</v>
      </c>
      <c r="S90" s="209"/>
    </row>
    <row r="91" spans="1:19" s="24" customFormat="1" ht="15" thickBot="1" x14ac:dyDescent="0.35">
      <c r="A91" s="297"/>
      <c r="B91" s="298"/>
      <c r="C91" s="64" t="str">
        <f t="shared" si="10"/>
        <v>de andré</v>
      </c>
      <c r="D91" s="48" t="s">
        <v>59</v>
      </c>
      <c r="E91" s="49" t="s">
        <v>46</v>
      </c>
      <c r="F91" s="49" t="s">
        <v>47</v>
      </c>
      <c r="G91" s="49" t="s">
        <v>54</v>
      </c>
      <c r="H91" s="54" t="s">
        <v>37</v>
      </c>
      <c r="I91" s="49" t="s">
        <v>34</v>
      </c>
      <c r="J91" s="50">
        <v>9.6</v>
      </c>
      <c r="K91" s="51"/>
      <c r="L91" s="52"/>
      <c r="M91" s="52"/>
      <c r="N91" s="52"/>
      <c r="O91" s="52"/>
      <c r="P91" s="52"/>
      <c r="Q91" s="46">
        <f t="shared" si="11"/>
        <v>0</v>
      </c>
      <c r="R91" s="47">
        <f t="shared" si="9"/>
        <v>0</v>
      </c>
      <c r="S91" s="209"/>
    </row>
    <row r="92" spans="1:19" s="24" customFormat="1" ht="15" thickBot="1" x14ac:dyDescent="0.35">
      <c r="A92" s="297"/>
      <c r="B92" s="298"/>
      <c r="C92" s="64" t="str">
        <f t="shared" si="10"/>
        <v>de andré</v>
      </c>
      <c r="D92" s="53" t="s">
        <v>59</v>
      </c>
      <c r="E92" s="54" t="s">
        <v>46</v>
      </c>
      <c r="F92" s="54" t="s">
        <v>47</v>
      </c>
      <c r="G92" s="54" t="s">
        <v>54</v>
      </c>
      <c r="H92" s="32" t="s">
        <v>33</v>
      </c>
      <c r="I92" s="54" t="s">
        <v>34</v>
      </c>
      <c r="J92" s="55">
        <v>9.6</v>
      </c>
      <c r="K92" s="51"/>
      <c r="L92" s="52"/>
      <c r="M92" s="52"/>
      <c r="N92" s="52"/>
      <c r="O92" s="52"/>
      <c r="P92" s="52"/>
      <c r="Q92" s="46">
        <f t="shared" si="11"/>
        <v>0</v>
      </c>
      <c r="R92" s="47">
        <f t="shared" si="9"/>
        <v>0</v>
      </c>
      <c r="S92" s="209"/>
    </row>
    <row r="93" spans="1:19" s="24" customFormat="1" ht="15" thickBot="1" x14ac:dyDescent="0.35">
      <c r="A93" s="297"/>
      <c r="B93" s="298"/>
      <c r="C93" s="64" t="str">
        <f t="shared" si="10"/>
        <v>de andré</v>
      </c>
      <c r="D93" s="56" t="s">
        <v>59</v>
      </c>
      <c r="E93" s="16" t="s">
        <v>46</v>
      </c>
      <c r="F93" s="16" t="s">
        <v>47</v>
      </c>
      <c r="G93" s="16" t="s">
        <v>54</v>
      </c>
      <c r="H93" s="26" t="s">
        <v>49</v>
      </c>
      <c r="I93" s="16" t="s">
        <v>34</v>
      </c>
      <c r="J93" s="21">
        <v>9.6</v>
      </c>
      <c r="K93" s="65"/>
      <c r="L93" s="66"/>
      <c r="M93" s="66"/>
      <c r="N93" s="66"/>
      <c r="O93" s="66"/>
      <c r="P93" s="66"/>
      <c r="Q93" s="46">
        <f t="shared" si="11"/>
        <v>0</v>
      </c>
      <c r="R93" s="47">
        <f t="shared" si="9"/>
        <v>0</v>
      </c>
      <c r="S93" s="209"/>
    </row>
    <row r="94" spans="1:19" s="24" customFormat="1" ht="15" thickBot="1" x14ac:dyDescent="0.35">
      <c r="A94" s="297"/>
      <c r="B94" s="298"/>
      <c r="C94" s="71" t="s">
        <v>60</v>
      </c>
      <c r="D94" s="71" t="s">
        <v>61</v>
      </c>
      <c r="E94" s="54" t="s">
        <v>46</v>
      </c>
      <c r="F94" s="54" t="s">
        <v>47</v>
      </c>
      <c r="G94" s="54" t="s">
        <v>32</v>
      </c>
      <c r="H94" s="49" t="s">
        <v>48</v>
      </c>
      <c r="I94" s="54" t="s">
        <v>34</v>
      </c>
      <c r="J94" s="55">
        <v>12.6</v>
      </c>
      <c r="K94" s="51"/>
      <c r="L94" s="52"/>
      <c r="M94" s="52"/>
      <c r="N94" s="52"/>
      <c r="O94" s="52"/>
      <c r="P94" s="52"/>
      <c r="Q94" s="46">
        <f t="shared" si="11"/>
        <v>0</v>
      </c>
      <c r="R94" s="47">
        <f t="shared" si="9"/>
        <v>0</v>
      </c>
      <c r="S94" s="209"/>
    </row>
    <row r="95" spans="1:19" s="24" customFormat="1" ht="15" thickBot="1" x14ac:dyDescent="0.35">
      <c r="A95" s="297"/>
      <c r="B95" s="298"/>
      <c r="C95" s="71" t="s">
        <v>60</v>
      </c>
      <c r="D95" s="71" t="s">
        <v>61</v>
      </c>
      <c r="E95" s="54" t="s">
        <v>46</v>
      </c>
      <c r="F95" s="54" t="s">
        <v>47</v>
      </c>
      <c r="G95" s="54" t="s">
        <v>32</v>
      </c>
      <c r="H95" s="54" t="s">
        <v>33</v>
      </c>
      <c r="I95" s="54" t="s">
        <v>34</v>
      </c>
      <c r="J95" s="55">
        <v>12.6</v>
      </c>
      <c r="K95" s="51"/>
      <c r="L95" s="52"/>
      <c r="M95" s="52"/>
      <c r="N95" s="52"/>
      <c r="O95" s="52"/>
      <c r="P95" s="52"/>
      <c r="Q95" s="46">
        <f t="shared" si="11"/>
        <v>0</v>
      </c>
      <c r="R95" s="47">
        <f t="shared" si="9"/>
        <v>0</v>
      </c>
      <c r="S95" s="209"/>
    </row>
    <row r="96" spans="1:19" s="24" customFormat="1" ht="15" thickBot="1" x14ac:dyDescent="0.35">
      <c r="A96" s="297"/>
      <c r="B96" s="298"/>
      <c r="C96" s="83" t="s">
        <v>60</v>
      </c>
      <c r="D96" s="83" t="s">
        <v>61</v>
      </c>
      <c r="E96" s="16" t="s">
        <v>46</v>
      </c>
      <c r="F96" s="16" t="s">
        <v>47</v>
      </c>
      <c r="G96" s="16" t="s">
        <v>32</v>
      </c>
      <c r="H96" s="16" t="s">
        <v>49</v>
      </c>
      <c r="I96" s="16" t="s">
        <v>34</v>
      </c>
      <c r="J96" s="21">
        <v>12.6</v>
      </c>
      <c r="K96" s="51"/>
      <c r="L96" s="52"/>
      <c r="M96" s="52"/>
      <c r="N96" s="52"/>
      <c r="O96" s="52"/>
      <c r="P96" s="52"/>
      <c r="Q96" s="46">
        <f t="shared" si="11"/>
        <v>0</v>
      </c>
      <c r="R96" s="47">
        <f t="shared" si="9"/>
        <v>0</v>
      </c>
      <c r="S96" s="209"/>
    </row>
    <row r="97" spans="1:19" s="24" customFormat="1" ht="15" thickBot="1" x14ac:dyDescent="0.35">
      <c r="A97" s="297"/>
      <c r="B97" s="298"/>
      <c r="C97" s="70" t="str">
        <f>+C96</f>
        <v>guccini</v>
      </c>
      <c r="D97" s="71" t="str">
        <f>+D94</f>
        <v>CANZONE DI NOTTE N°2</v>
      </c>
      <c r="E97" s="72" t="s">
        <v>57</v>
      </c>
      <c r="F97" s="73" t="s">
        <v>51</v>
      </c>
      <c r="G97" s="72" t="s">
        <v>32</v>
      </c>
      <c r="H97" s="54" t="s">
        <v>33</v>
      </c>
      <c r="I97" s="72" t="s">
        <v>34</v>
      </c>
      <c r="J97" s="74">
        <v>16.5</v>
      </c>
      <c r="K97" s="75"/>
      <c r="L97" s="52"/>
      <c r="M97" s="52"/>
      <c r="N97" s="52"/>
      <c r="O97" s="52"/>
      <c r="P97" s="52"/>
      <c r="Q97" s="46">
        <f t="shared" si="11"/>
        <v>0</v>
      </c>
      <c r="R97" s="47">
        <f t="shared" si="9"/>
        <v>0</v>
      </c>
      <c r="S97" s="209"/>
    </row>
    <row r="98" spans="1:19" s="24" customFormat="1" ht="15" thickBot="1" x14ac:dyDescent="0.35">
      <c r="A98" s="297"/>
      <c r="B98" s="298"/>
      <c r="C98" s="76" t="str">
        <f>+C97</f>
        <v>guccini</v>
      </c>
      <c r="D98" s="64" t="str">
        <f>+D95</f>
        <v>CANZONE DI NOTTE N°2</v>
      </c>
      <c r="E98" s="26" t="s">
        <v>52</v>
      </c>
      <c r="F98" s="77" t="s">
        <v>51</v>
      </c>
      <c r="G98" s="26" t="s">
        <v>32</v>
      </c>
      <c r="H98" s="54" t="s">
        <v>53</v>
      </c>
      <c r="I98" s="26" t="s">
        <v>34</v>
      </c>
      <c r="J98" s="67">
        <v>16.5</v>
      </c>
      <c r="K98" s="75"/>
      <c r="L98" s="52"/>
      <c r="M98" s="52"/>
      <c r="N98" s="52"/>
      <c r="O98" s="52"/>
      <c r="P98" s="52"/>
      <c r="Q98" s="46">
        <f t="shared" si="11"/>
        <v>0</v>
      </c>
      <c r="R98" s="47">
        <f t="shared" si="9"/>
        <v>0</v>
      </c>
      <c r="S98" s="209"/>
    </row>
    <row r="99" spans="1:19" s="24" customFormat="1" ht="15" thickBot="1" x14ac:dyDescent="0.35">
      <c r="A99" s="297"/>
      <c r="B99" s="298"/>
      <c r="C99" s="70" t="s">
        <v>60</v>
      </c>
      <c r="D99" s="71" t="s">
        <v>61</v>
      </c>
      <c r="E99" s="72" t="s">
        <v>46</v>
      </c>
      <c r="F99" s="72" t="s">
        <v>47</v>
      </c>
      <c r="G99" s="72" t="s">
        <v>54</v>
      </c>
      <c r="H99" s="54" t="s">
        <v>37</v>
      </c>
      <c r="I99" s="72" t="s">
        <v>34</v>
      </c>
      <c r="J99" s="74">
        <v>9.6</v>
      </c>
      <c r="K99" s="75"/>
      <c r="L99" s="52"/>
      <c r="M99" s="52"/>
      <c r="N99" s="52"/>
      <c r="O99" s="52"/>
      <c r="P99" s="52"/>
      <c r="Q99" s="46">
        <f t="shared" si="11"/>
        <v>0</v>
      </c>
      <c r="R99" s="47">
        <f t="shared" si="9"/>
        <v>0</v>
      </c>
      <c r="S99" s="209"/>
    </row>
    <row r="100" spans="1:19" s="24" customFormat="1" ht="15" thickBot="1" x14ac:dyDescent="0.35">
      <c r="A100" s="297"/>
      <c r="B100" s="298"/>
      <c r="C100" s="70" t="s">
        <v>60</v>
      </c>
      <c r="D100" s="71" t="s">
        <v>61</v>
      </c>
      <c r="E100" s="54" t="s">
        <v>46</v>
      </c>
      <c r="F100" s="54" t="s">
        <v>47</v>
      </c>
      <c r="G100" s="54" t="s">
        <v>54</v>
      </c>
      <c r="H100" s="32" t="s">
        <v>33</v>
      </c>
      <c r="I100" s="54" t="s">
        <v>34</v>
      </c>
      <c r="J100" s="81">
        <v>9.6</v>
      </c>
      <c r="K100" s="75"/>
      <c r="L100" s="52"/>
      <c r="M100" s="52"/>
      <c r="N100" s="52"/>
      <c r="O100" s="52"/>
      <c r="P100" s="52"/>
      <c r="Q100" s="46">
        <f t="shared" si="11"/>
        <v>0</v>
      </c>
      <c r="R100" s="47">
        <f t="shared" si="9"/>
        <v>0</v>
      </c>
      <c r="S100" s="209"/>
    </row>
    <row r="101" spans="1:19" s="24" customFormat="1" ht="15" thickBot="1" x14ac:dyDescent="0.35">
      <c r="A101" s="297"/>
      <c r="B101" s="298"/>
      <c r="C101" s="84" t="s">
        <v>60</v>
      </c>
      <c r="D101" s="85" t="s">
        <v>61</v>
      </c>
      <c r="E101" s="26" t="s">
        <v>46</v>
      </c>
      <c r="F101" s="26" t="s">
        <v>47</v>
      </c>
      <c r="G101" s="26" t="s">
        <v>54</v>
      </c>
      <c r="H101" s="26" t="s">
        <v>49</v>
      </c>
      <c r="I101" s="26" t="s">
        <v>34</v>
      </c>
      <c r="J101" s="67">
        <v>9.6</v>
      </c>
      <c r="K101" s="82"/>
      <c r="L101" s="66"/>
      <c r="M101" s="66"/>
      <c r="N101" s="66"/>
      <c r="O101" s="66"/>
      <c r="P101" s="66"/>
      <c r="Q101" s="46">
        <f t="shared" si="11"/>
        <v>0</v>
      </c>
      <c r="R101" s="47">
        <f t="shared" si="9"/>
        <v>0</v>
      </c>
      <c r="S101" s="209"/>
    </row>
    <row r="102" spans="1:19" s="24" customFormat="1" ht="15" thickBot="1" x14ac:dyDescent="0.35">
      <c r="A102" s="297"/>
      <c r="B102" s="298"/>
      <c r="C102" s="71" t="s">
        <v>38</v>
      </c>
      <c r="D102" s="71" t="s">
        <v>43</v>
      </c>
      <c r="E102" s="54" t="s">
        <v>46</v>
      </c>
      <c r="F102" s="54" t="s">
        <v>47</v>
      </c>
      <c r="G102" s="54" t="s">
        <v>32</v>
      </c>
      <c r="H102" s="49" t="s">
        <v>48</v>
      </c>
      <c r="I102" s="54" t="s">
        <v>34</v>
      </c>
      <c r="J102" s="55">
        <v>12.6</v>
      </c>
      <c r="K102" s="51"/>
      <c r="L102" s="52"/>
      <c r="M102" s="52"/>
      <c r="N102" s="52"/>
      <c r="O102" s="52"/>
      <c r="P102" s="52"/>
      <c r="Q102" s="46">
        <f t="shared" si="11"/>
        <v>0</v>
      </c>
      <c r="R102" s="47">
        <f t="shared" si="9"/>
        <v>0</v>
      </c>
      <c r="S102" s="209"/>
    </row>
    <row r="103" spans="1:19" s="24" customFormat="1" ht="15" thickBot="1" x14ac:dyDescent="0.35">
      <c r="A103" s="297"/>
      <c r="B103" s="298"/>
      <c r="C103" s="53" t="s">
        <v>38</v>
      </c>
      <c r="D103" s="53" t="s">
        <v>43</v>
      </c>
      <c r="E103" s="54" t="s">
        <v>46</v>
      </c>
      <c r="F103" s="54" t="s">
        <v>47</v>
      </c>
      <c r="G103" s="54" t="s">
        <v>32</v>
      </c>
      <c r="H103" s="54" t="s">
        <v>33</v>
      </c>
      <c r="I103" s="54" t="s">
        <v>34</v>
      </c>
      <c r="J103" s="55">
        <v>12.6</v>
      </c>
      <c r="K103" s="51"/>
      <c r="L103" s="52"/>
      <c r="M103" s="52"/>
      <c r="N103" s="52"/>
      <c r="O103" s="52"/>
      <c r="P103" s="52"/>
      <c r="Q103" s="46">
        <f t="shared" si="11"/>
        <v>0</v>
      </c>
      <c r="R103" s="47">
        <f t="shared" si="9"/>
        <v>0</v>
      </c>
      <c r="S103" s="209"/>
    </row>
    <row r="104" spans="1:19" s="24" customFormat="1" ht="15" thickBot="1" x14ac:dyDescent="0.35">
      <c r="A104" s="297"/>
      <c r="B104" s="298"/>
      <c r="C104" s="56" t="s">
        <v>38</v>
      </c>
      <c r="D104" s="56" t="s">
        <v>43</v>
      </c>
      <c r="E104" s="16" t="s">
        <v>46</v>
      </c>
      <c r="F104" s="16" t="s">
        <v>47</v>
      </c>
      <c r="G104" s="16" t="s">
        <v>32</v>
      </c>
      <c r="H104" s="16" t="s">
        <v>49</v>
      </c>
      <c r="I104" s="16" t="s">
        <v>34</v>
      </c>
      <c r="J104" s="21">
        <v>12.6</v>
      </c>
      <c r="K104" s="51"/>
      <c r="L104" s="52"/>
      <c r="M104" s="52"/>
      <c r="N104" s="52"/>
      <c r="O104" s="52"/>
      <c r="P104" s="52"/>
      <c r="Q104" s="46">
        <f t="shared" si="11"/>
        <v>0</v>
      </c>
      <c r="R104" s="47">
        <f t="shared" ref="R104:R127" si="12">+Q104*J104</f>
        <v>0</v>
      </c>
      <c r="S104" s="209"/>
    </row>
    <row r="105" spans="1:19" s="24" customFormat="1" ht="15" thickBot="1" x14ac:dyDescent="0.35">
      <c r="A105" s="297"/>
      <c r="B105" s="298"/>
      <c r="C105" s="70" t="s">
        <v>38</v>
      </c>
      <c r="D105" s="71" t="s">
        <v>43</v>
      </c>
      <c r="E105" s="72" t="s">
        <v>50</v>
      </c>
      <c r="F105" s="73" t="s">
        <v>51</v>
      </c>
      <c r="G105" s="72" t="s">
        <v>32</v>
      </c>
      <c r="H105" s="54" t="s">
        <v>33</v>
      </c>
      <c r="I105" s="72" t="s">
        <v>34</v>
      </c>
      <c r="J105" s="74">
        <v>16.5</v>
      </c>
      <c r="K105" s="75"/>
      <c r="L105" s="52"/>
      <c r="M105" s="52"/>
      <c r="N105" s="52"/>
      <c r="O105" s="52"/>
      <c r="P105" s="52"/>
      <c r="Q105" s="46">
        <f t="shared" si="11"/>
        <v>0</v>
      </c>
      <c r="R105" s="47">
        <f t="shared" si="12"/>
        <v>0</v>
      </c>
      <c r="S105" s="209"/>
    </row>
    <row r="106" spans="1:19" s="24" customFormat="1" ht="15" thickBot="1" x14ac:dyDescent="0.35">
      <c r="A106" s="297"/>
      <c r="B106" s="298"/>
      <c r="C106" s="76" t="s">
        <v>38</v>
      </c>
      <c r="D106" s="64" t="s">
        <v>43</v>
      </c>
      <c r="E106" s="26" t="s">
        <v>52</v>
      </c>
      <c r="F106" s="77" t="s">
        <v>51</v>
      </c>
      <c r="G106" s="26" t="s">
        <v>32</v>
      </c>
      <c r="H106" s="54" t="s">
        <v>53</v>
      </c>
      <c r="I106" s="26" t="s">
        <v>34</v>
      </c>
      <c r="J106" s="67">
        <v>16.5</v>
      </c>
      <c r="K106" s="75"/>
      <c r="L106" s="52"/>
      <c r="M106" s="52"/>
      <c r="N106" s="52"/>
      <c r="O106" s="52"/>
      <c r="P106" s="52"/>
      <c r="Q106" s="46">
        <f t="shared" si="11"/>
        <v>0</v>
      </c>
      <c r="R106" s="47">
        <f t="shared" si="12"/>
        <v>0</v>
      </c>
      <c r="S106" s="209"/>
    </row>
    <row r="107" spans="1:19" s="24" customFormat="1" ht="15" thickBot="1" x14ac:dyDescent="0.35">
      <c r="A107" s="297"/>
      <c r="B107" s="298"/>
      <c r="C107" s="48" t="s">
        <v>38</v>
      </c>
      <c r="D107" s="48" t="s">
        <v>43</v>
      </c>
      <c r="E107" s="49" t="s">
        <v>46</v>
      </c>
      <c r="F107" s="49" t="s">
        <v>47</v>
      </c>
      <c r="G107" s="49" t="s">
        <v>54</v>
      </c>
      <c r="H107" s="54" t="s">
        <v>37</v>
      </c>
      <c r="I107" s="49" t="s">
        <v>34</v>
      </c>
      <c r="J107" s="50">
        <v>9.6</v>
      </c>
      <c r="K107" s="51"/>
      <c r="L107" s="52"/>
      <c r="M107" s="52"/>
      <c r="N107" s="52"/>
      <c r="O107" s="52"/>
      <c r="P107" s="52"/>
      <c r="Q107" s="46">
        <f t="shared" si="11"/>
        <v>0</v>
      </c>
      <c r="R107" s="47">
        <f t="shared" si="12"/>
        <v>0</v>
      </c>
      <c r="S107" s="209"/>
    </row>
    <row r="108" spans="1:19" s="24" customFormat="1" ht="15" thickBot="1" x14ac:dyDescent="0.35">
      <c r="A108" s="297"/>
      <c r="B108" s="298"/>
      <c r="C108" s="53" t="s">
        <v>38</v>
      </c>
      <c r="D108" s="53" t="s">
        <v>43</v>
      </c>
      <c r="E108" s="54" t="s">
        <v>46</v>
      </c>
      <c r="F108" s="54" t="s">
        <v>47</v>
      </c>
      <c r="G108" s="54" t="s">
        <v>54</v>
      </c>
      <c r="H108" s="32" t="s">
        <v>33</v>
      </c>
      <c r="I108" s="54" t="s">
        <v>34</v>
      </c>
      <c r="J108" s="55">
        <v>9.6</v>
      </c>
      <c r="K108" s="51"/>
      <c r="L108" s="52"/>
      <c r="M108" s="52"/>
      <c r="N108" s="52"/>
      <c r="O108" s="52"/>
      <c r="P108" s="52"/>
      <c r="Q108" s="46">
        <f t="shared" si="11"/>
        <v>0</v>
      </c>
      <c r="R108" s="47">
        <f t="shared" si="12"/>
        <v>0</v>
      </c>
      <c r="S108" s="209"/>
    </row>
    <row r="109" spans="1:19" s="24" customFormat="1" ht="15" thickBot="1" x14ac:dyDescent="0.35">
      <c r="A109" s="297"/>
      <c r="B109" s="298"/>
      <c r="C109" s="53" t="s">
        <v>38</v>
      </c>
      <c r="D109" s="53" t="s">
        <v>43</v>
      </c>
      <c r="E109" s="26" t="s">
        <v>46</v>
      </c>
      <c r="F109" s="26" t="s">
        <v>47</v>
      </c>
      <c r="G109" s="26" t="s">
        <v>54</v>
      </c>
      <c r="H109" s="26" t="s">
        <v>49</v>
      </c>
      <c r="I109" s="26" t="s">
        <v>34</v>
      </c>
      <c r="J109" s="30">
        <v>9.6</v>
      </c>
      <c r="K109" s="65"/>
      <c r="L109" s="66"/>
      <c r="M109" s="66"/>
      <c r="N109" s="66"/>
      <c r="O109" s="66"/>
      <c r="P109" s="66"/>
      <c r="Q109" s="46">
        <f t="shared" si="11"/>
        <v>0</v>
      </c>
      <c r="R109" s="47">
        <f t="shared" si="12"/>
        <v>0</v>
      </c>
      <c r="S109" s="209"/>
    </row>
    <row r="110" spans="1:19" ht="15" thickBot="1" x14ac:dyDescent="0.35">
      <c r="A110" s="297"/>
      <c r="B110" s="307"/>
      <c r="C110" s="71" t="s">
        <v>38</v>
      </c>
      <c r="D110" s="48" t="s">
        <v>45</v>
      </c>
      <c r="E110" s="54" t="s">
        <v>46</v>
      </c>
      <c r="F110" s="54" t="s">
        <v>47</v>
      </c>
      <c r="G110" s="54" t="s">
        <v>32</v>
      </c>
      <c r="H110" s="49" t="s">
        <v>48</v>
      </c>
      <c r="I110" s="54" t="s">
        <v>34</v>
      </c>
      <c r="J110" s="55">
        <v>12.6</v>
      </c>
      <c r="K110" s="51"/>
      <c r="L110" s="52"/>
      <c r="M110" s="52"/>
      <c r="N110" s="52"/>
      <c r="O110" s="52"/>
      <c r="P110" s="52"/>
      <c r="Q110" s="46">
        <f t="shared" si="11"/>
        <v>0</v>
      </c>
      <c r="R110" s="47">
        <f t="shared" si="12"/>
        <v>0</v>
      </c>
      <c r="S110" s="204"/>
    </row>
    <row r="111" spans="1:19" ht="15" thickBot="1" x14ac:dyDescent="0.35">
      <c r="A111" s="297"/>
      <c r="B111" s="307"/>
      <c r="C111" s="71" t="s">
        <v>38</v>
      </c>
      <c r="D111" s="48" t="s">
        <v>45</v>
      </c>
      <c r="E111" s="54" t="s">
        <v>46</v>
      </c>
      <c r="F111" s="54" t="s">
        <v>47</v>
      </c>
      <c r="G111" s="54" t="s">
        <v>32</v>
      </c>
      <c r="H111" s="54" t="s">
        <v>33</v>
      </c>
      <c r="I111" s="54" t="s">
        <v>34</v>
      </c>
      <c r="J111" s="55">
        <v>12.6</v>
      </c>
      <c r="K111" s="51"/>
      <c r="L111" s="52"/>
      <c r="M111" s="52"/>
      <c r="N111" s="52"/>
      <c r="O111" s="52"/>
      <c r="P111" s="52"/>
      <c r="Q111" s="46">
        <f t="shared" si="11"/>
        <v>0</v>
      </c>
      <c r="R111" s="47">
        <f t="shared" si="12"/>
        <v>0</v>
      </c>
      <c r="S111" s="204"/>
    </row>
    <row r="112" spans="1:19" ht="15" thickBot="1" x14ac:dyDescent="0.35">
      <c r="A112" s="297"/>
      <c r="B112" s="307"/>
      <c r="C112" s="83" t="s">
        <v>38</v>
      </c>
      <c r="D112" s="61" t="s">
        <v>45</v>
      </c>
      <c r="E112" s="16" t="s">
        <v>46</v>
      </c>
      <c r="F112" s="16" t="s">
        <v>47</v>
      </c>
      <c r="G112" s="16" t="s">
        <v>32</v>
      </c>
      <c r="H112" s="16" t="s">
        <v>49</v>
      </c>
      <c r="I112" s="16" t="s">
        <v>34</v>
      </c>
      <c r="J112" s="21">
        <v>12.6</v>
      </c>
      <c r="K112" s="51"/>
      <c r="L112" s="52"/>
      <c r="M112" s="52"/>
      <c r="N112" s="52"/>
      <c r="O112" s="52"/>
      <c r="P112" s="52"/>
      <c r="Q112" s="46">
        <f t="shared" si="11"/>
        <v>0</v>
      </c>
      <c r="R112" s="47">
        <f t="shared" si="12"/>
        <v>0</v>
      </c>
      <c r="S112" s="204"/>
    </row>
    <row r="113" spans="1:19" ht="15" thickBot="1" x14ac:dyDescent="0.35">
      <c r="A113" s="297"/>
      <c r="B113" s="307"/>
      <c r="C113" s="53" t="s">
        <v>38</v>
      </c>
      <c r="D113" s="53" t="s">
        <v>45</v>
      </c>
      <c r="E113" s="54" t="s">
        <v>50</v>
      </c>
      <c r="F113" s="60" t="s">
        <v>51</v>
      </c>
      <c r="G113" s="54" t="s">
        <v>32</v>
      </c>
      <c r="H113" s="54" t="s">
        <v>33</v>
      </c>
      <c r="I113" s="54" t="s">
        <v>34</v>
      </c>
      <c r="J113" s="55">
        <v>16.5</v>
      </c>
      <c r="K113" s="75"/>
      <c r="L113" s="52"/>
      <c r="M113" s="52"/>
      <c r="N113" s="52"/>
      <c r="O113" s="52"/>
      <c r="P113" s="52"/>
      <c r="Q113" s="46">
        <f t="shared" si="11"/>
        <v>0</v>
      </c>
      <c r="R113" s="47">
        <f t="shared" si="12"/>
        <v>0</v>
      </c>
      <c r="S113" s="204"/>
    </row>
    <row r="114" spans="1:19" ht="15" thickBot="1" x14ac:dyDescent="0.35">
      <c r="A114" s="297"/>
      <c r="B114" s="307"/>
      <c r="C114" s="71" t="s">
        <v>38</v>
      </c>
      <c r="D114" s="48" t="s">
        <v>45</v>
      </c>
      <c r="E114" s="54" t="s">
        <v>52</v>
      </c>
      <c r="F114" s="60" t="s">
        <v>51</v>
      </c>
      <c r="G114" s="54" t="s">
        <v>32</v>
      </c>
      <c r="H114" s="54" t="s">
        <v>53</v>
      </c>
      <c r="I114" s="54" t="s">
        <v>34</v>
      </c>
      <c r="J114" s="55">
        <v>16.5</v>
      </c>
      <c r="K114" s="75"/>
      <c r="L114" s="52"/>
      <c r="M114" s="52"/>
      <c r="N114" s="52"/>
      <c r="O114" s="52"/>
      <c r="P114" s="52"/>
      <c r="Q114" s="46">
        <f t="shared" ref="Q114:Q137" si="13">SUM(K114:P114)</f>
        <v>0</v>
      </c>
      <c r="R114" s="47">
        <f t="shared" si="12"/>
        <v>0</v>
      </c>
      <c r="S114" s="204"/>
    </row>
    <row r="115" spans="1:19" ht="15" thickBot="1" x14ac:dyDescent="0.35">
      <c r="A115" s="297"/>
      <c r="B115" s="307"/>
      <c r="C115" s="48" t="s">
        <v>38</v>
      </c>
      <c r="D115" s="48" t="s">
        <v>45</v>
      </c>
      <c r="E115" s="49" t="s">
        <v>46</v>
      </c>
      <c r="F115" s="49" t="s">
        <v>47</v>
      </c>
      <c r="G115" s="49" t="s">
        <v>54</v>
      </c>
      <c r="H115" s="54" t="s">
        <v>37</v>
      </c>
      <c r="I115" s="49" t="s">
        <v>34</v>
      </c>
      <c r="J115" s="50">
        <v>9.6</v>
      </c>
      <c r="K115" s="51"/>
      <c r="L115" s="52"/>
      <c r="M115" s="52"/>
      <c r="N115" s="52"/>
      <c r="O115" s="52"/>
      <c r="P115" s="52"/>
      <c r="Q115" s="46">
        <f t="shared" si="13"/>
        <v>0</v>
      </c>
      <c r="R115" s="47">
        <f t="shared" si="12"/>
        <v>0</v>
      </c>
      <c r="S115" s="204"/>
    </row>
    <row r="116" spans="1:19" ht="15" thickBot="1" x14ac:dyDescent="0.35">
      <c r="A116" s="297"/>
      <c r="B116" s="307"/>
      <c r="C116" s="71" t="s">
        <v>38</v>
      </c>
      <c r="D116" s="48" t="s">
        <v>45</v>
      </c>
      <c r="E116" s="54" t="s">
        <v>46</v>
      </c>
      <c r="F116" s="54" t="s">
        <v>47</v>
      </c>
      <c r="G116" s="54" t="s">
        <v>54</v>
      </c>
      <c r="H116" s="32" t="s">
        <v>33</v>
      </c>
      <c r="I116" s="54" t="s">
        <v>34</v>
      </c>
      <c r="J116" s="55">
        <v>9.6</v>
      </c>
      <c r="K116" s="51"/>
      <c r="L116" s="52"/>
      <c r="M116" s="52"/>
      <c r="N116" s="52"/>
      <c r="O116" s="52"/>
      <c r="P116" s="52"/>
      <c r="Q116" s="46">
        <f t="shared" si="13"/>
        <v>0</v>
      </c>
      <c r="R116" s="47">
        <f t="shared" si="12"/>
        <v>0</v>
      </c>
      <c r="S116" s="204"/>
    </row>
    <row r="117" spans="1:19" ht="15" thickBot="1" x14ac:dyDescent="0.35">
      <c r="A117" s="297"/>
      <c r="B117" s="307"/>
      <c r="C117" s="85" t="s">
        <v>38</v>
      </c>
      <c r="D117" s="86" t="s">
        <v>45</v>
      </c>
      <c r="E117" s="26" t="s">
        <v>46</v>
      </c>
      <c r="F117" s="26" t="s">
        <v>47</v>
      </c>
      <c r="G117" s="26" t="s">
        <v>54</v>
      </c>
      <c r="H117" s="26" t="s">
        <v>49</v>
      </c>
      <c r="I117" s="26" t="s">
        <v>34</v>
      </c>
      <c r="J117" s="30">
        <v>9.6</v>
      </c>
      <c r="K117" s="57"/>
      <c r="L117" s="20"/>
      <c r="M117" s="20"/>
      <c r="N117" s="20"/>
      <c r="O117" s="20"/>
      <c r="P117" s="20"/>
      <c r="Q117" s="46">
        <f t="shared" si="13"/>
        <v>0</v>
      </c>
      <c r="R117" s="47">
        <f t="shared" si="12"/>
        <v>0</v>
      </c>
      <c r="S117" s="204"/>
    </row>
    <row r="118" spans="1:19" ht="15" thickBot="1" x14ac:dyDescent="0.35">
      <c r="A118" s="276"/>
      <c r="B118" s="305"/>
      <c r="C118" s="87" t="s">
        <v>38</v>
      </c>
      <c r="D118" s="48" t="s">
        <v>44</v>
      </c>
      <c r="E118" s="49" t="s">
        <v>46</v>
      </c>
      <c r="F118" s="49" t="s">
        <v>47</v>
      </c>
      <c r="G118" s="49" t="s">
        <v>32</v>
      </c>
      <c r="H118" s="49" t="s">
        <v>48</v>
      </c>
      <c r="I118" s="49" t="s">
        <v>34</v>
      </c>
      <c r="J118" s="50">
        <v>12.6</v>
      </c>
      <c r="K118" s="51"/>
      <c r="L118" s="88"/>
      <c r="M118" s="89"/>
      <c r="N118" s="89"/>
      <c r="O118" s="89"/>
      <c r="P118" s="90"/>
      <c r="Q118" s="91">
        <f t="shared" si="13"/>
        <v>0</v>
      </c>
      <c r="R118" s="47">
        <f t="shared" si="12"/>
        <v>0</v>
      </c>
      <c r="S118" s="204"/>
    </row>
    <row r="119" spans="1:19" ht="15" thickBot="1" x14ac:dyDescent="0.35">
      <c r="A119" s="276"/>
      <c r="B119" s="305"/>
      <c r="C119" s="79" t="str">
        <f>+C118</f>
        <v>extratrack</v>
      </c>
      <c r="D119" s="48" t="s">
        <v>44</v>
      </c>
      <c r="E119" s="54" t="s">
        <v>46</v>
      </c>
      <c r="F119" s="54" t="s">
        <v>47</v>
      </c>
      <c r="G119" s="54" t="s">
        <v>32</v>
      </c>
      <c r="H119" s="54" t="s">
        <v>33</v>
      </c>
      <c r="I119" s="54" t="s">
        <v>34</v>
      </c>
      <c r="J119" s="55">
        <v>12.6</v>
      </c>
      <c r="K119" s="51"/>
      <c r="L119" s="92"/>
      <c r="M119" s="52"/>
      <c r="N119" s="52"/>
      <c r="O119" s="52"/>
      <c r="P119" s="93"/>
      <c r="Q119" s="91">
        <f t="shared" si="13"/>
        <v>0</v>
      </c>
      <c r="R119" s="47">
        <f t="shared" si="12"/>
        <v>0</v>
      </c>
      <c r="S119" s="204"/>
    </row>
    <row r="120" spans="1:19" ht="15" thickBot="1" x14ac:dyDescent="0.35">
      <c r="A120" s="276"/>
      <c r="B120" s="305"/>
      <c r="C120" s="80" t="str">
        <f>+C119</f>
        <v>extratrack</v>
      </c>
      <c r="D120" s="61" t="s">
        <v>44</v>
      </c>
      <c r="E120" s="16" t="s">
        <v>46</v>
      </c>
      <c r="F120" s="16" t="s">
        <v>47</v>
      </c>
      <c r="G120" s="16" t="s">
        <v>32</v>
      </c>
      <c r="H120" s="16" t="s">
        <v>49</v>
      </c>
      <c r="I120" s="16" t="s">
        <v>34</v>
      </c>
      <c r="J120" s="21">
        <v>12.6</v>
      </c>
      <c r="K120" s="51"/>
      <c r="L120" s="92"/>
      <c r="M120" s="52"/>
      <c r="N120" s="52"/>
      <c r="O120" s="52"/>
      <c r="P120" s="93"/>
      <c r="Q120" s="91">
        <f t="shared" si="13"/>
        <v>0</v>
      </c>
      <c r="R120" s="47">
        <f t="shared" si="12"/>
        <v>0</v>
      </c>
      <c r="S120" s="204"/>
    </row>
    <row r="121" spans="1:19" ht="15" thickBot="1" x14ac:dyDescent="0.35">
      <c r="A121" s="276"/>
      <c r="B121" s="305"/>
      <c r="C121" s="94" t="str">
        <f>+C120</f>
        <v>extratrack</v>
      </c>
      <c r="D121" s="71" t="s">
        <v>44</v>
      </c>
      <c r="E121" s="72" t="s">
        <v>50</v>
      </c>
      <c r="F121" s="73" t="s">
        <v>51</v>
      </c>
      <c r="G121" s="72" t="s">
        <v>32</v>
      </c>
      <c r="H121" s="54" t="s">
        <v>33</v>
      </c>
      <c r="I121" s="72" t="s">
        <v>34</v>
      </c>
      <c r="J121" s="74">
        <v>16.5</v>
      </c>
      <c r="K121" s="75"/>
      <c r="L121" s="95"/>
      <c r="M121" s="52"/>
      <c r="N121" s="52"/>
      <c r="O121" s="52"/>
      <c r="P121" s="93"/>
      <c r="Q121" s="91">
        <f t="shared" si="13"/>
        <v>0</v>
      </c>
      <c r="R121" s="47">
        <f t="shared" si="12"/>
        <v>0</v>
      </c>
      <c r="S121" s="204"/>
    </row>
    <row r="122" spans="1:19" ht="15" thickBot="1" x14ac:dyDescent="0.35">
      <c r="A122" s="276"/>
      <c r="B122" s="305"/>
      <c r="C122" s="78" t="str">
        <f>+C121</f>
        <v>extratrack</v>
      </c>
      <c r="D122" s="86" t="s">
        <v>44</v>
      </c>
      <c r="E122" s="26" t="s">
        <v>52</v>
      </c>
      <c r="F122" s="77" t="s">
        <v>51</v>
      </c>
      <c r="G122" s="26" t="s">
        <v>32</v>
      </c>
      <c r="H122" s="54" t="s">
        <v>53</v>
      </c>
      <c r="I122" s="26" t="s">
        <v>34</v>
      </c>
      <c r="J122" s="67">
        <v>16.5</v>
      </c>
      <c r="K122" s="75"/>
      <c r="L122" s="95"/>
      <c r="M122" s="52"/>
      <c r="N122" s="52"/>
      <c r="O122" s="52"/>
      <c r="P122" s="93"/>
      <c r="Q122" s="91">
        <f t="shared" si="13"/>
        <v>0</v>
      </c>
      <c r="R122" s="47">
        <f t="shared" si="12"/>
        <v>0</v>
      </c>
      <c r="S122" s="204"/>
    </row>
    <row r="123" spans="1:19" ht="15" thickBot="1" x14ac:dyDescent="0.35">
      <c r="A123" s="276"/>
      <c r="B123" s="305"/>
      <c r="C123" s="87" t="str">
        <f>+C122</f>
        <v>extratrack</v>
      </c>
      <c r="D123" s="48" t="s">
        <v>44</v>
      </c>
      <c r="E123" s="49" t="s">
        <v>46</v>
      </c>
      <c r="F123" s="49" t="s">
        <v>47</v>
      </c>
      <c r="G123" s="49" t="s">
        <v>54</v>
      </c>
      <c r="H123" s="54" t="s">
        <v>37</v>
      </c>
      <c r="I123" s="49" t="s">
        <v>34</v>
      </c>
      <c r="J123" s="50">
        <v>9.6</v>
      </c>
      <c r="K123" s="51"/>
      <c r="L123" s="92"/>
      <c r="M123" s="52"/>
      <c r="N123" s="52"/>
      <c r="O123" s="52"/>
      <c r="P123" s="93"/>
      <c r="Q123" s="91">
        <f t="shared" si="13"/>
        <v>0</v>
      </c>
      <c r="R123" s="47">
        <f t="shared" si="12"/>
        <v>0</v>
      </c>
      <c r="S123" s="204"/>
    </row>
    <row r="124" spans="1:19" ht="15" thickBot="1" x14ac:dyDescent="0.35">
      <c r="A124" s="276"/>
      <c r="B124" s="305"/>
      <c r="C124" s="79" t="str">
        <f>+C120</f>
        <v>extratrack</v>
      </c>
      <c r="D124" s="48" t="s">
        <v>44</v>
      </c>
      <c r="E124" s="54" t="s">
        <v>46</v>
      </c>
      <c r="F124" s="54" t="s">
        <v>47</v>
      </c>
      <c r="G124" s="54" t="s">
        <v>54</v>
      </c>
      <c r="H124" s="32" t="s">
        <v>33</v>
      </c>
      <c r="I124" s="54" t="s">
        <v>34</v>
      </c>
      <c r="J124" s="55">
        <v>9.6</v>
      </c>
      <c r="K124" s="51"/>
      <c r="L124" s="92"/>
      <c r="M124" s="52"/>
      <c r="N124" s="52"/>
      <c r="O124" s="52"/>
      <c r="P124" s="52"/>
      <c r="Q124" s="91">
        <f t="shared" si="13"/>
        <v>0</v>
      </c>
      <c r="R124" s="47">
        <f t="shared" si="12"/>
        <v>0</v>
      </c>
      <c r="S124" s="204"/>
    </row>
    <row r="125" spans="1:19" ht="15" thickBot="1" x14ac:dyDescent="0.35">
      <c r="A125" s="276"/>
      <c r="B125" s="305"/>
      <c r="C125" s="80" t="str">
        <f t="shared" ref="C125:C157" si="14">+C124</f>
        <v>extratrack</v>
      </c>
      <c r="D125" s="86" t="s">
        <v>44</v>
      </c>
      <c r="E125" s="26" t="s">
        <v>46</v>
      </c>
      <c r="F125" s="26" t="s">
        <v>47</v>
      </c>
      <c r="G125" s="26" t="s">
        <v>54</v>
      </c>
      <c r="H125" s="26" t="s">
        <v>49</v>
      </c>
      <c r="I125" s="26" t="s">
        <v>34</v>
      </c>
      <c r="J125" s="30">
        <v>9.6</v>
      </c>
      <c r="K125" s="62"/>
      <c r="L125" s="63"/>
      <c r="M125" s="63"/>
      <c r="N125" s="63"/>
      <c r="O125" s="63"/>
      <c r="P125" s="63"/>
      <c r="Q125" s="91">
        <f t="shared" si="13"/>
        <v>0</v>
      </c>
      <c r="R125" s="47">
        <f t="shared" si="12"/>
        <v>0</v>
      </c>
      <c r="S125" s="204"/>
    </row>
    <row r="126" spans="1:19" ht="15" thickBot="1" x14ac:dyDescent="0.35">
      <c r="A126" s="276"/>
      <c r="B126" s="305"/>
      <c r="C126" s="80" t="str">
        <f t="shared" si="14"/>
        <v>extratrack</v>
      </c>
      <c r="D126" s="96" t="s">
        <v>63</v>
      </c>
      <c r="E126" s="54" t="s">
        <v>46</v>
      </c>
      <c r="F126" s="26" t="s">
        <v>47</v>
      </c>
      <c r="G126" s="54" t="s">
        <v>32</v>
      </c>
      <c r="H126" s="49" t="s">
        <v>48</v>
      </c>
      <c r="I126" s="26" t="s">
        <v>34</v>
      </c>
      <c r="J126" s="55">
        <v>12.6</v>
      </c>
      <c r="K126" s="97"/>
      <c r="L126" s="52"/>
      <c r="M126" s="52"/>
      <c r="N126" s="52"/>
      <c r="O126" s="52"/>
      <c r="P126" s="52"/>
      <c r="Q126" s="91">
        <f t="shared" si="13"/>
        <v>0</v>
      </c>
      <c r="R126" s="47">
        <f t="shared" si="12"/>
        <v>0</v>
      </c>
      <c r="S126" s="204"/>
    </row>
    <row r="127" spans="1:19" ht="15" thickBot="1" x14ac:dyDescent="0.35">
      <c r="A127" s="276"/>
      <c r="B127" s="305"/>
      <c r="C127" s="80" t="str">
        <f t="shared" si="14"/>
        <v>extratrack</v>
      </c>
      <c r="D127" s="96" t="s">
        <v>63</v>
      </c>
      <c r="E127" s="54" t="s">
        <v>46</v>
      </c>
      <c r="F127" s="26" t="s">
        <v>47</v>
      </c>
      <c r="G127" s="54" t="s">
        <v>32</v>
      </c>
      <c r="H127" s="54" t="s">
        <v>33</v>
      </c>
      <c r="I127" s="26" t="s">
        <v>34</v>
      </c>
      <c r="J127" s="55">
        <v>12.6</v>
      </c>
      <c r="K127" s="97"/>
      <c r="L127" s="52"/>
      <c r="M127" s="52"/>
      <c r="N127" s="52"/>
      <c r="O127" s="52"/>
      <c r="P127" s="52"/>
      <c r="Q127" s="91">
        <f t="shared" si="13"/>
        <v>0</v>
      </c>
      <c r="R127" s="47">
        <f t="shared" si="12"/>
        <v>0</v>
      </c>
      <c r="S127" s="204"/>
    </row>
    <row r="128" spans="1:19" ht="15" thickBot="1" x14ac:dyDescent="0.35">
      <c r="A128" s="276"/>
      <c r="B128" s="305"/>
      <c r="C128" s="80" t="str">
        <f t="shared" si="14"/>
        <v>extratrack</v>
      </c>
      <c r="D128" s="96" t="s">
        <v>63</v>
      </c>
      <c r="E128" s="16" t="s">
        <v>46</v>
      </c>
      <c r="F128" s="26" t="s">
        <v>47</v>
      </c>
      <c r="G128" s="16" t="s">
        <v>32</v>
      </c>
      <c r="H128" s="16" t="s">
        <v>49</v>
      </c>
      <c r="I128" s="26" t="s">
        <v>34</v>
      </c>
      <c r="J128" s="21">
        <v>12.6</v>
      </c>
      <c r="K128" s="97"/>
      <c r="L128" s="52"/>
      <c r="M128" s="52"/>
      <c r="N128" s="52"/>
      <c r="O128" s="52"/>
      <c r="P128" s="52"/>
      <c r="Q128" s="91">
        <f t="shared" si="13"/>
        <v>0</v>
      </c>
      <c r="R128" s="47">
        <f t="shared" ref="R128:R157" si="15">+Q128*J128</f>
        <v>0</v>
      </c>
      <c r="S128" s="204"/>
    </row>
    <row r="129" spans="1:19" ht="15" thickBot="1" x14ac:dyDescent="0.35">
      <c r="A129" s="276"/>
      <c r="B129" s="305"/>
      <c r="C129" s="80" t="str">
        <f t="shared" si="14"/>
        <v>extratrack</v>
      </c>
      <c r="D129" s="96" t="s">
        <v>63</v>
      </c>
      <c r="E129" s="72" t="s">
        <v>50</v>
      </c>
      <c r="F129" s="73" t="s">
        <v>51</v>
      </c>
      <c r="G129" s="98" t="s">
        <v>32</v>
      </c>
      <c r="H129" s="54" t="s">
        <v>33</v>
      </c>
      <c r="I129" s="26" t="s">
        <v>34</v>
      </c>
      <c r="J129" s="74">
        <v>16.5</v>
      </c>
      <c r="K129" s="97"/>
      <c r="L129" s="52"/>
      <c r="M129" s="52"/>
      <c r="N129" s="52"/>
      <c r="O129" s="52"/>
      <c r="P129" s="52"/>
      <c r="Q129" s="91">
        <f t="shared" si="13"/>
        <v>0</v>
      </c>
      <c r="R129" s="47">
        <f t="shared" si="15"/>
        <v>0</v>
      </c>
      <c r="S129" s="204"/>
    </row>
    <row r="130" spans="1:19" ht="15" thickBot="1" x14ac:dyDescent="0.35">
      <c r="A130" s="276"/>
      <c r="B130" s="305"/>
      <c r="C130" s="80" t="str">
        <f t="shared" si="14"/>
        <v>extratrack</v>
      </c>
      <c r="D130" s="96" t="s">
        <v>63</v>
      </c>
      <c r="E130" s="26" t="s">
        <v>52</v>
      </c>
      <c r="F130" s="77" t="s">
        <v>51</v>
      </c>
      <c r="G130" s="26" t="s">
        <v>32</v>
      </c>
      <c r="H130" s="54" t="s">
        <v>53</v>
      </c>
      <c r="I130" s="26" t="s">
        <v>34</v>
      </c>
      <c r="J130" s="67">
        <v>16.5</v>
      </c>
      <c r="K130" s="97"/>
      <c r="L130" s="52"/>
      <c r="M130" s="52"/>
      <c r="N130" s="52"/>
      <c r="O130" s="52"/>
      <c r="P130" s="52"/>
      <c r="Q130" s="91">
        <f t="shared" si="13"/>
        <v>0</v>
      </c>
      <c r="R130" s="47">
        <f t="shared" si="15"/>
        <v>0</v>
      </c>
      <c r="S130" s="204"/>
    </row>
    <row r="131" spans="1:19" ht="15" thickBot="1" x14ac:dyDescent="0.35">
      <c r="A131" s="276"/>
      <c r="B131" s="305"/>
      <c r="C131" s="80" t="str">
        <f t="shared" si="14"/>
        <v>extratrack</v>
      </c>
      <c r="D131" s="96" t="s">
        <v>63</v>
      </c>
      <c r="E131" s="49" t="s">
        <v>46</v>
      </c>
      <c r="F131" s="49" t="s">
        <v>47</v>
      </c>
      <c r="G131" s="49" t="s">
        <v>54</v>
      </c>
      <c r="H131" s="54" t="s">
        <v>37</v>
      </c>
      <c r="I131" s="26" t="s">
        <v>34</v>
      </c>
      <c r="J131" s="50">
        <v>9.6</v>
      </c>
      <c r="K131" s="97"/>
      <c r="L131" s="52"/>
      <c r="M131" s="52"/>
      <c r="N131" s="52"/>
      <c r="O131" s="52"/>
      <c r="P131" s="52"/>
      <c r="Q131" s="91">
        <f t="shared" si="13"/>
        <v>0</v>
      </c>
      <c r="R131" s="47">
        <f t="shared" si="15"/>
        <v>0</v>
      </c>
      <c r="S131" s="204"/>
    </row>
    <row r="132" spans="1:19" ht="15" thickBot="1" x14ac:dyDescent="0.35">
      <c r="A132" s="276"/>
      <c r="B132" s="305"/>
      <c r="C132" s="80" t="str">
        <f t="shared" si="14"/>
        <v>extratrack</v>
      </c>
      <c r="D132" s="96" t="s">
        <v>63</v>
      </c>
      <c r="E132" s="54" t="s">
        <v>46</v>
      </c>
      <c r="F132" s="54" t="s">
        <v>47</v>
      </c>
      <c r="G132" s="54" t="s">
        <v>54</v>
      </c>
      <c r="H132" s="32" t="s">
        <v>33</v>
      </c>
      <c r="I132" s="26" t="s">
        <v>34</v>
      </c>
      <c r="J132" s="55">
        <v>9.6</v>
      </c>
      <c r="K132" s="97"/>
      <c r="L132" s="52"/>
      <c r="M132" s="52"/>
      <c r="N132" s="52"/>
      <c r="O132" s="52"/>
      <c r="P132" s="52"/>
      <c r="Q132" s="91">
        <f t="shared" si="13"/>
        <v>0</v>
      </c>
      <c r="R132" s="47">
        <f t="shared" si="15"/>
        <v>0</v>
      </c>
      <c r="S132" s="204"/>
    </row>
    <row r="133" spans="1:19" ht="15" thickBot="1" x14ac:dyDescent="0.35">
      <c r="A133" s="276"/>
      <c r="B133" s="305"/>
      <c r="C133" s="80" t="str">
        <f t="shared" si="14"/>
        <v>extratrack</v>
      </c>
      <c r="D133" s="96" t="s">
        <v>63</v>
      </c>
      <c r="E133" s="26" t="s">
        <v>46</v>
      </c>
      <c r="F133" s="26" t="s">
        <v>47</v>
      </c>
      <c r="G133" s="26" t="s">
        <v>54</v>
      </c>
      <c r="H133" s="26" t="s">
        <v>49</v>
      </c>
      <c r="I133" s="26" t="s">
        <v>34</v>
      </c>
      <c r="J133" s="30">
        <v>9.6</v>
      </c>
      <c r="K133" s="97"/>
      <c r="L133" s="20"/>
      <c r="M133" s="20"/>
      <c r="N133" s="20"/>
      <c r="O133" s="20"/>
      <c r="P133" s="20"/>
      <c r="Q133" s="91">
        <f t="shared" si="13"/>
        <v>0</v>
      </c>
      <c r="R133" s="47">
        <f t="shared" si="15"/>
        <v>0</v>
      </c>
      <c r="S133" s="204"/>
    </row>
    <row r="134" spans="1:19" ht="15" thickBot="1" x14ac:dyDescent="0.35">
      <c r="A134" s="276"/>
      <c r="B134" s="305"/>
      <c r="C134" s="80" t="str">
        <f t="shared" si="14"/>
        <v>extratrack</v>
      </c>
      <c r="D134" s="96" t="s">
        <v>64</v>
      </c>
      <c r="E134" s="54" t="s">
        <v>46</v>
      </c>
      <c r="F134" s="26" t="s">
        <v>47</v>
      </c>
      <c r="G134" s="54" t="s">
        <v>32</v>
      </c>
      <c r="H134" s="49" t="s">
        <v>48</v>
      </c>
      <c r="I134" s="26" t="s">
        <v>34</v>
      </c>
      <c r="J134" s="55">
        <v>12.6</v>
      </c>
      <c r="K134" s="97"/>
      <c r="L134" s="52"/>
      <c r="M134" s="52"/>
      <c r="N134" s="52"/>
      <c r="O134" s="52"/>
      <c r="P134" s="52"/>
      <c r="Q134" s="91">
        <f t="shared" si="13"/>
        <v>0</v>
      </c>
      <c r="R134" s="47">
        <f t="shared" si="15"/>
        <v>0</v>
      </c>
      <c r="S134" s="204"/>
    </row>
    <row r="135" spans="1:19" ht="15" thickBot="1" x14ac:dyDescent="0.35">
      <c r="A135" s="276"/>
      <c r="B135" s="305"/>
      <c r="C135" s="80" t="str">
        <f t="shared" si="14"/>
        <v>extratrack</v>
      </c>
      <c r="D135" s="96" t="s">
        <v>64</v>
      </c>
      <c r="E135" s="54" t="s">
        <v>46</v>
      </c>
      <c r="F135" s="26" t="s">
        <v>47</v>
      </c>
      <c r="G135" s="54" t="s">
        <v>32</v>
      </c>
      <c r="H135" s="54" t="s">
        <v>33</v>
      </c>
      <c r="I135" s="26" t="s">
        <v>34</v>
      </c>
      <c r="J135" s="55">
        <v>12.6</v>
      </c>
      <c r="K135" s="97"/>
      <c r="L135" s="52"/>
      <c r="M135" s="52"/>
      <c r="N135" s="52"/>
      <c r="O135" s="52"/>
      <c r="P135" s="52"/>
      <c r="Q135" s="91">
        <f t="shared" si="13"/>
        <v>0</v>
      </c>
      <c r="R135" s="47">
        <f t="shared" si="15"/>
        <v>0</v>
      </c>
      <c r="S135" s="204"/>
    </row>
    <row r="136" spans="1:19" ht="15" thickBot="1" x14ac:dyDescent="0.35">
      <c r="A136" s="276"/>
      <c r="B136" s="305"/>
      <c r="C136" s="80" t="str">
        <f t="shared" si="14"/>
        <v>extratrack</v>
      </c>
      <c r="D136" s="96" t="s">
        <v>64</v>
      </c>
      <c r="E136" s="16" t="s">
        <v>46</v>
      </c>
      <c r="F136" s="26" t="s">
        <v>47</v>
      </c>
      <c r="G136" s="16" t="s">
        <v>32</v>
      </c>
      <c r="H136" s="16" t="s">
        <v>49</v>
      </c>
      <c r="I136" s="26" t="s">
        <v>34</v>
      </c>
      <c r="J136" s="21">
        <v>12.6</v>
      </c>
      <c r="K136" s="97"/>
      <c r="L136" s="52"/>
      <c r="M136" s="52"/>
      <c r="N136" s="52"/>
      <c r="O136" s="52"/>
      <c r="P136" s="52"/>
      <c r="Q136" s="91">
        <f t="shared" si="13"/>
        <v>0</v>
      </c>
      <c r="R136" s="47">
        <f t="shared" si="15"/>
        <v>0</v>
      </c>
      <c r="S136" s="204"/>
    </row>
    <row r="137" spans="1:19" ht="15" thickBot="1" x14ac:dyDescent="0.35">
      <c r="A137" s="276"/>
      <c r="B137" s="305"/>
      <c r="C137" s="80" t="str">
        <f t="shared" si="14"/>
        <v>extratrack</v>
      </c>
      <c r="D137" s="96" t="s">
        <v>64</v>
      </c>
      <c r="E137" s="72" t="s">
        <v>50</v>
      </c>
      <c r="F137" s="73" t="s">
        <v>51</v>
      </c>
      <c r="G137" s="98" t="s">
        <v>32</v>
      </c>
      <c r="H137" s="54" t="s">
        <v>33</v>
      </c>
      <c r="I137" s="26" t="s">
        <v>34</v>
      </c>
      <c r="J137" s="74">
        <v>16.5</v>
      </c>
      <c r="K137" s="97"/>
      <c r="L137" s="52"/>
      <c r="M137" s="52"/>
      <c r="N137" s="52"/>
      <c r="O137" s="52"/>
      <c r="P137" s="52"/>
      <c r="Q137" s="91">
        <f t="shared" si="13"/>
        <v>0</v>
      </c>
      <c r="R137" s="47">
        <f t="shared" si="15"/>
        <v>0</v>
      </c>
      <c r="S137" s="204"/>
    </row>
    <row r="138" spans="1:19" ht="15" thickBot="1" x14ac:dyDescent="0.35">
      <c r="A138" s="276"/>
      <c r="B138" s="305"/>
      <c r="C138" s="80" t="str">
        <f t="shared" si="14"/>
        <v>extratrack</v>
      </c>
      <c r="D138" s="96" t="s">
        <v>64</v>
      </c>
      <c r="E138" s="26" t="s">
        <v>52</v>
      </c>
      <c r="F138" s="77" t="s">
        <v>51</v>
      </c>
      <c r="G138" s="26" t="s">
        <v>32</v>
      </c>
      <c r="H138" s="54" t="s">
        <v>53</v>
      </c>
      <c r="I138" s="26" t="s">
        <v>34</v>
      </c>
      <c r="J138" s="67">
        <v>16.5</v>
      </c>
      <c r="K138" s="97"/>
      <c r="L138" s="52"/>
      <c r="M138" s="52"/>
      <c r="N138" s="52"/>
      <c r="O138" s="52"/>
      <c r="P138" s="52"/>
      <c r="Q138" s="91">
        <f t="shared" ref="Q138:Q164" si="16">SUM(K138:P138)</f>
        <v>0</v>
      </c>
      <c r="R138" s="47">
        <f t="shared" si="15"/>
        <v>0</v>
      </c>
      <c r="S138" s="204"/>
    </row>
    <row r="139" spans="1:19" ht="15" thickBot="1" x14ac:dyDescent="0.35">
      <c r="A139" s="276"/>
      <c r="B139" s="305"/>
      <c r="C139" s="80" t="str">
        <f t="shared" si="14"/>
        <v>extratrack</v>
      </c>
      <c r="D139" s="96" t="s">
        <v>64</v>
      </c>
      <c r="E139" s="49" t="s">
        <v>46</v>
      </c>
      <c r="F139" s="49" t="s">
        <v>47</v>
      </c>
      <c r="G139" s="49" t="s">
        <v>54</v>
      </c>
      <c r="H139" s="54" t="s">
        <v>37</v>
      </c>
      <c r="I139" s="26" t="s">
        <v>34</v>
      </c>
      <c r="J139" s="50">
        <v>9.6</v>
      </c>
      <c r="K139" s="97"/>
      <c r="L139" s="52"/>
      <c r="M139" s="52"/>
      <c r="N139" s="52"/>
      <c r="O139" s="52"/>
      <c r="P139" s="52"/>
      <c r="Q139" s="91">
        <f t="shared" si="16"/>
        <v>0</v>
      </c>
      <c r="R139" s="47">
        <f t="shared" si="15"/>
        <v>0</v>
      </c>
      <c r="S139" s="204"/>
    </row>
    <row r="140" spans="1:19" ht="15" thickBot="1" x14ac:dyDescent="0.35">
      <c r="A140" s="276"/>
      <c r="B140" s="305"/>
      <c r="C140" s="80" t="str">
        <f t="shared" si="14"/>
        <v>extratrack</v>
      </c>
      <c r="D140" s="96" t="s">
        <v>64</v>
      </c>
      <c r="E140" s="54" t="s">
        <v>46</v>
      </c>
      <c r="F140" s="54" t="s">
        <v>47</v>
      </c>
      <c r="G140" s="54" t="s">
        <v>54</v>
      </c>
      <c r="H140" s="32" t="s">
        <v>33</v>
      </c>
      <c r="I140" s="26" t="s">
        <v>34</v>
      </c>
      <c r="J140" s="55">
        <v>9.6</v>
      </c>
      <c r="K140" s="97"/>
      <c r="L140" s="52"/>
      <c r="M140" s="52"/>
      <c r="N140" s="52"/>
      <c r="O140" s="52"/>
      <c r="P140" s="52"/>
      <c r="Q140" s="91">
        <f t="shared" si="16"/>
        <v>0</v>
      </c>
      <c r="R140" s="47">
        <f t="shared" si="15"/>
        <v>0</v>
      </c>
      <c r="S140" s="204"/>
    </row>
    <row r="141" spans="1:19" ht="15" thickBot="1" x14ac:dyDescent="0.35">
      <c r="A141" s="276"/>
      <c r="B141" s="305"/>
      <c r="C141" s="80" t="str">
        <f t="shared" si="14"/>
        <v>extratrack</v>
      </c>
      <c r="D141" s="96" t="s">
        <v>64</v>
      </c>
      <c r="E141" s="26" t="s">
        <v>46</v>
      </c>
      <c r="F141" s="26" t="s">
        <v>47</v>
      </c>
      <c r="G141" s="26" t="s">
        <v>54</v>
      </c>
      <c r="H141" s="26" t="s">
        <v>49</v>
      </c>
      <c r="I141" s="26" t="s">
        <v>34</v>
      </c>
      <c r="J141" s="30">
        <v>9.6</v>
      </c>
      <c r="K141" s="97"/>
      <c r="L141" s="20"/>
      <c r="M141" s="20"/>
      <c r="N141" s="20"/>
      <c r="O141" s="20"/>
      <c r="P141" s="20"/>
      <c r="Q141" s="91">
        <f t="shared" si="16"/>
        <v>0</v>
      </c>
      <c r="R141" s="47">
        <f t="shared" si="15"/>
        <v>0</v>
      </c>
      <c r="S141" s="204"/>
    </row>
    <row r="142" spans="1:19" ht="15" thickBot="1" x14ac:dyDescent="0.35">
      <c r="A142" s="276"/>
      <c r="B142" s="305"/>
      <c r="C142" s="80" t="str">
        <f t="shared" si="14"/>
        <v>extratrack</v>
      </c>
      <c r="D142" s="96" t="s">
        <v>39</v>
      </c>
      <c r="E142" s="54" t="s">
        <v>46</v>
      </c>
      <c r="F142" s="26" t="s">
        <v>47</v>
      </c>
      <c r="G142" s="54" t="s">
        <v>32</v>
      </c>
      <c r="H142" s="49" t="s">
        <v>48</v>
      </c>
      <c r="I142" s="26" t="s">
        <v>34</v>
      </c>
      <c r="J142" s="55">
        <v>12.6</v>
      </c>
      <c r="K142" s="97"/>
      <c r="L142" s="52"/>
      <c r="M142" s="52"/>
      <c r="N142" s="52"/>
      <c r="O142" s="52"/>
      <c r="P142" s="52"/>
      <c r="Q142" s="91">
        <f t="shared" si="16"/>
        <v>0</v>
      </c>
      <c r="R142" s="47">
        <f t="shared" si="15"/>
        <v>0</v>
      </c>
      <c r="S142" s="204"/>
    </row>
    <row r="143" spans="1:19" ht="15" thickBot="1" x14ac:dyDescent="0.35">
      <c r="A143" s="276"/>
      <c r="B143" s="305"/>
      <c r="C143" s="80" t="str">
        <f t="shared" si="14"/>
        <v>extratrack</v>
      </c>
      <c r="D143" s="96" t="s">
        <v>39</v>
      </c>
      <c r="E143" s="54" t="s">
        <v>46</v>
      </c>
      <c r="F143" s="26" t="s">
        <v>47</v>
      </c>
      <c r="G143" s="54" t="s">
        <v>32</v>
      </c>
      <c r="H143" s="54" t="s">
        <v>33</v>
      </c>
      <c r="I143" s="26" t="s">
        <v>34</v>
      </c>
      <c r="J143" s="55">
        <v>12.6</v>
      </c>
      <c r="K143" s="97"/>
      <c r="L143" s="52"/>
      <c r="M143" s="52"/>
      <c r="N143" s="52"/>
      <c r="O143" s="52"/>
      <c r="P143" s="52"/>
      <c r="Q143" s="91">
        <f t="shared" si="16"/>
        <v>0</v>
      </c>
      <c r="R143" s="47">
        <f t="shared" si="15"/>
        <v>0</v>
      </c>
      <c r="S143" s="204"/>
    </row>
    <row r="144" spans="1:19" ht="15" thickBot="1" x14ac:dyDescent="0.35">
      <c r="A144" s="276"/>
      <c r="B144" s="305"/>
      <c r="C144" s="80" t="str">
        <f t="shared" si="14"/>
        <v>extratrack</v>
      </c>
      <c r="D144" s="96" t="s">
        <v>39</v>
      </c>
      <c r="E144" s="16" t="s">
        <v>46</v>
      </c>
      <c r="F144" s="26" t="s">
        <v>47</v>
      </c>
      <c r="G144" s="16" t="s">
        <v>32</v>
      </c>
      <c r="H144" s="16" t="s">
        <v>49</v>
      </c>
      <c r="I144" s="26" t="s">
        <v>34</v>
      </c>
      <c r="J144" s="21">
        <v>12.6</v>
      </c>
      <c r="K144" s="97"/>
      <c r="L144" s="52"/>
      <c r="M144" s="52"/>
      <c r="N144" s="52"/>
      <c r="O144" s="52"/>
      <c r="P144" s="52"/>
      <c r="Q144" s="91">
        <f t="shared" si="16"/>
        <v>0</v>
      </c>
      <c r="R144" s="47">
        <f t="shared" si="15"/>
        <v>0</v>
      </c>
      <c r="S144" s="204"/>
    </row>
    <row r="145" spans="1:19" ht="15" thickBot="1" x14ac:dyDescent="0.35">
      <c r="A145" s="276"/>
      <c r="B145" s="305"/>
      <c r="C145" s="80" t="str">
        <f t="shared" si="14"/>
        <v>extratrack</v>
      </c>
      <c r="D145" s="96" t="s">
        <v>39</v>
      </c>
      <c r="E145" s="72" t="s">
        <v>50</v>
      </c>
      <c r="F145" s="73" t="s">
        <v>51</v>
      </c>
      <c r="G145" s="98" t="s">
        <v>32</v>
      </c>
      <c r="H145" s="54" t="s">
        <v>33</v>
      </c>
      <c r="I145" s="26" t="s">
        <v>34</v>
      </c>
      <c r="J145" s="74">
        <v>16.5</v>
      </c>
      <c r="K145" s="97"/>
      <c r="L145" s="52"/>
      <c r="M145" s="52"/>
      <c r="N145" s="52"/>
      <c r="O145" s="52"/>
      <c r="P145" s="52"/>
      <c r="Q145" s="91">
        <f t="shared" si="16"/>
        <v>0</v>
      </c>
      <c r="R145" s="47">
        <f t="shared" si="15"/>
        <v>0</v>
      </c>
      <c r="S145" s="204"/>
    </row>
    <row r="146" spans="1:19" ht="15" thickBot="1" x14ac:dyDescent="0.35">
      <c r="A146" s="276"/>
      <c r="B146" s="305"/>
      <c r="C146" s="80" t="str">
        <f t="shared" si="14"/>
        <v>extratrack</v>
      </c>
      <c r="D146" s="96" t="s">
        <v>39</v>
      </c>
      <c r="E146" s="26" t="s">
        <v>52</v>
      </c>
      <c r="F146" s="77" t="s">
        <v>51</v>
      </c>
      <c r="G146" s="26" t="s">
        <v>32</v>
      </c>
      <c r="H146" s="54" t="s">
        <v>53</v>
      </c>
      <c r="I146" s="26" t="s">
        <v>34</v>
      </c>
      <c r="J146" s="67">
        <v>16.5</v>
      </c>
      <c r="K146" s="97"/>
      <c r="L146" s="52"/>
      <c r="M146" s="52"/>
      <c r="N146" s="52"/>
      <c r="O146" s="52"/>
      <c r="P146" s="52"/>
      <c r="Q146" s="91">
        <f t="shared" si="16"/>
        <v>0</v>
      </c>
      <c r="R146" s="47">
        <f t="shared" si="15"/>
        <v>0</v>
      </c>
      <c r="S146" s="204"/>
    </row>
    <row r="147" spans="1:19" ht="15" thickBot="1" x14ac:dyDescent="0.35">
      <c r="A147" s="276"/>
      <c r="B147" s="305"/>
      <c r="C147" s="80" t="str">
        <f t="shared" si="14"/>
        <v>extratrack</v>
      </c>
      <c r="D147" s="96" t="s">
        <v>39</v>
      </c>
      <c r="E147" s="49" t="s">
        <v>46</v>
      </c>
      <c r="F147" s="49" t="s">
        <v>47</v>
      </c>
      <c r="G147" s="49" t="s">
        <v>54</v>
      </c>
      <c r="H147" s="54" t="s">
        <v>37</v>
      </c>
      <c r="I147" s="26" t="s">
        <v>34</v>
      </c>
      <c r="J147" s="50">
        <v>9.6</v>
      </c>
      <c r="K147" s="97"/>
      <c r="L147" s="52"/>
      <c r="M147" s="52"/>
      <c r="N147" s="52"/>
      <c r="O147" s="52"/>
      <c r="P147" s="52"/>
      <c r="Q147" s="91">
        <f t="shared" si="16"/>
        <v>0</v>
      </c>
      <c r="R147" s="47">
        <f t="shared" si="15"/>
        <v>0</v>
      </c>
      <c r="S147" s="204"/>
    </row>
    <row r="148" spans="1:19" ht="15" thickBot="1" x14ac:dyDescent="0.35">
      <c r="A148" s="276"/>
      <c r="B148" s="305"/>
      <c r="C148" s="80" t="str">
        <f t="shared" si="14"/>
        <v>extratrack</v>
      </c>
      <c r="D148" s="96" t="s">
        <v>39</v>
      </c>
      <c r="E148" s="54" t="s">
        <v>46</v>
      </c>
      <c r="F148" s="54" t="s">
        <v>47</v>
      </c>
      <c r="G148" s="54" t="s">
        <v>54</v>
      </c>
      <c r="H148" s="32" t="s">
        <v>33</v>
      </c>
      <c r="I148" s="26" t="s">
        <v>34</v>
      </c>
      <c r="J148" s="55">
        <v>9.6</v>
      </c>
      <c r="K148" s="97"/>
      <c r="L148" s="52"/>
      <c r="M148" s="52"/>
      <c r="N148" s="52"/>
      <c r="O148" s="52"/>
      <c r="P148" s="52"/>
      <c r="Q148" s="91">
        <f t="shared" si="16"/>
        <v>0</v>
      </c>
      <c r="R148" s="47">
        <f t="shared" si="15"/>
        <v>0</v>
      </c>
      <c r="S148" s="204"/>
    </row>
    <row r="149" spans="1:19" ht="15" thickBot="1" x14ac:dyDescent="0.35">
      <c r="A149" s="276"/>
      <c r="B149" s="305"/>
      <c r="C149" s="80" t="str">
        <f t="shared" si="14"/>
        <v>extratrack</v>
      </c>
      <c r="D149" s="96" t="s">
        <v>39</v>
      </c>
      <c r="E149" s="26" t="s">
        <v>46</v>
      </c>
      <c r="F149" s="26" t="s">
        <v>47</v>
      </c>
      <c r="G149" s="26" t="s">
        <v>54</v>
      </c>
      <c r="H149" s="26" t="s">
        <v>49</v>
      </c>
      <c r="I149" s="26" t="s">
        <v>34</v>
      </c>
      <c r="J149" s="30">
        <v>9.6</v>
      </c>
      <c r="K149" s="97"/>
      <c r="L149" s="52"/>
      <c r="M149" s="52"/>
      <c r="N149" s="52"/>
      <c r="O149" s="52"/>
      <c r="P149" s="52"/>
      <c r="Q149" s="91">
        <f t="shared" si="16"/>
        <v>0</v>
      </c>
      <c r="R149" s="47">
        <f t="shared" si="15"/>
        <v>0</v>
      </c>
      <c r="S149" s="204"/>
    </row>
    <row r="150" spans="1:19" ht="15" thickBot="1" x14ac:dyDescent="0.35">
      <c r="A150" s="276"/>
      <c r="B150" s="305"/>
      <c r="C150" s="80" t="str">
        <f t="shared" si="14"/>
        <v>extratrack</v>
      </c>
      <c r="D150" s="96" t="s">
        <v>65</v>
      </c>
      <c r="E150" s="54" t="s">
        <v>46</v>
      </c>
      <c r="F150" s="26" t="s">
        <v>47</v>
      </c>
      <c r="G150" s="54" t="s">
        <v>32</v>
      </c>
      <c r="H150" s="49" t="s">
        <v>48</v>
      </c>
      <c r="I150" s="26" t="s">
        <v>34</v>
      </c>
      <c r="J150" s="55">
        <v>12.6</v>
      </c>
      <c r="K150" s="97"/>
      <c r="L150" s="52"/>
      <c r="M150" s="52"/>
      <c r="N150" s="52"/>
      <c r="O150" s="52"/>
      <c r="P150" s="52"/>
      <c r="Q150" s="91">
        <f t="shared" si="16"/>
        <v>0</v>
      </c>
      <c r="R150" s="47">
        <f t="shared" si="15"/>
        <v>0</v>
      </c>
      <c r="S150" s="204"/>
    </row>
    <row r="151" spans="1:19" ht="15" thickBot="1" x14ac:dyDescent="0.35">
      <c r="A151" s="276"/>
      <c r="B151" s="305"/>
      <c r="C151" s="80" t="str">
        <f t="shared" si="14"/>
        <v>extratrack</v>
      </c>
      <c r="D151" s="96" t="s">
        <v>65</v>
      </c>
      <c r="E151" s="54" t="s">
        <v>46</v>
      </c>
      <c r="F151" s="26" t="s">
        <v>47</v>
      </c>
      <c r="G151" s="54" t="s">
        <v>32</v>
      </c>
      <c r="H151" s="54" t="s">
        <v>33</v>
      </c>
      <c r="I151" s="26" t="s">
        <v>34</v>
      </c>
      <c r="J151" s="55">
        <v>12.6</v>
      </c>
      <c r="K151" s="97"/>
      <c r="L151" s="52"/>
      <c r="M151" s="52"/>
      <c r="N151" s="52"/>
      <c r="O151" s="52"/>
      <c r="P151" s="52"/>
      <c r="Q151" s="91">
        <f t="shared" si="16"/>
        <v>0</v>
      </c>
      <c r="R151" s="47">
        <f t="shared" si="15"/>
        <v>0</v>
      </c>
      <c r="S151" s="204"/>
    </row>
    <row r="152" spans="1:19" ht="15" thickBot="1" x14ac:dyDescent="0.35">
      <c r="A152" s="276"/>
      <c r="B152" s="305"/>
      <c r="C152" s="80" t="str">
        <f t="shared" si="14"/>
        <v>extratrack</v>
      </c>
      <c r="D152" s="96" t="s">
        <v>65</v>
      </c>
      <c r="E152" s="16" t="s">
        <v>46</v>
      </c>
      <c r="F152" s="26" t="s">
        <v>47</v>
      </c>
      <c r="G152" s="16" t="s">
        <v>32</v>
      </c>
      <c r="H152" s="16" t="s">
        <v>49</v>
      </c>
      <c r="I152" s="26" t="s">
        <v>34</v>
      </c>
      <c r="J152" s="21">
        <v>12.6</v>
      </c>
      <c r="K152" s="97"/>
      <c r="L152" s="52"/>
      <c r="M152" s="52"/>
      <c r="N152" s="52"/>
      <c r="O152" s="52"/>
      <c r="P152" s="52"/>
      <c r="Q152" s="91">
        <f t="shared" si="16"/>
        <v>0</v>
      </c>
      <c r="R152" s="47">
        <f t="shared" si="15"/>
        <v>0</v>
      </c>
      <c r="S152" s="204"/>
    </row>
    <row r="153" spans="1:19" ht="15" thickBot="1" x14ac:dyDescent="0.35">
      <c r="A153" s="276"/>
      <c r="B153" s="305"/>
      <c r="C153" s="80" t="str">
        <f t="shared" si="14"/>
        <v>extratrack</v>
      </c>
      <c r="D153" s="96" t="s">
        <v>65</v>
      </c>
      <c r="E153" s="72" t="s">
        <v>50</v>
      </c>
      <c r="F153" s="73" t="s">
        <v>51</v>
      </c>
      <c r="G153" s="98" t="s">
        <v>32</v>
      </c>
      <c r="H153" s="54" t="s">
        <v>33</v>
      </c>
      <c r="I153" s="26" t="s">
        <v>34</v>
      </c>
      <c r="J153" s="74">
        <v>16.5</v>
      </c>
      <c r="K153" s="97"/>
      <c r="L153" s="52"/>
      <c r="M153" s="52"/>
      <c r="N153" s="52"/>
      <c r="O153" s="52"/>
      <c r="P153" s="52"/>
      <c r="Q153" s="91">
        <f t="shared" si="16"/>
        <v>0</v>
      </c>
      <c r="R153" s="47">
        <f t="shared" si="15"/>
        <v>0</v>
      </c>
      <c r="S153" s="204"/>
    </row>
    <row r="154" spans="1:19" ht="15" thickBot="1" x14ac:dyDescent="0.35">
      <c r="A154" s="276"/>
      <c r="B154" s="305"/>
      <c r="C154" s="80" t="str">
        <f t="shared" si="14"/>
        <v>extratrack</v>
      </c>
      <c r="D154" s="96" t="s">
        <v>65</v>
      </c>
      <c r="E154" s="26" t="s">
        <v>52</v>
      </c>
      <c r="F154" s="77" t="s">
        <v>51</v>
      </c>
      <c r="G154" s="26" t="s">
        <v>32</v>
      </c>
      <c r="H154" s="54" t="s">
        <v>53</v>
      </c>
      <c r="I154" s="26" t="s">
        <v>34</v>
      </c>
      <c r="J154" s="67">
        <v>16.5</v>
      </c>
      <c r="K154" s="97"/>
      <c r="L154" s="52"/>
      <c r="M154" s="52"/>
      <c r="N154" s="52"/>
      <c r="O154" s="52"/>
      <c r="P154" s="52"/>
      <c r="Q154" s="91">
        <f t="shared" si="16"/>
        <v>0</v>
      </c>
      <c r="R154" s="47">
        <f t="shared" si="15"/>
        <v>0</v>
      </c>
      <c r="S154" s="204"/>
    </row>
    <row r="155" spans="1:19" ht="15" thickBot="1" x14ac:dyDescent="0.35">
      <c r="A155" s="276"/>
      <c r="B155" s="305"/>
      <c r="C155" s="80" t="str">
        <f t="shared" si="14"/>
        <v>extratrack</v>
      </c>
      <c r="D155" s="96" t="s">
        <v>65</v>
      </c>
      <c r="E155" s="49" t="s">
        <v>46</v>
      </c>
      <c r="F155" s="49" t="s">
        <v>47</v>
      </c>
      <c r="G155" s="49" t="s">
        <v>54</v>
      </c>
      <c r="H155" s="54" t="s">
        <v>37</v>
      </c>
      <c r="I155" s="26" t="s">
        <v>34</v>
      </c>
      <c r="J155" s="50">
        <v>9.6</v>
      </c>
      <c r="K155" s="97"/>
      <c r="L155" s="52"/>
      <c r="M155" s="52"/>
      <c r="N155" s="52"/>
      <c r="O155" s="52"/>
      <c r="P155" s="52"/>
      <c r="Q155" s="91">
        <f t="shared" si="16"/>
        <v>0</v>
      </c>
      <c r="R155" s="47">
        <f t="shared" si="15"/>
        <v>0</v>
      </c>
      <c r="S155" s="204"/>
    </row>
    <row r="156" spans="1:19" ht="15" thickBot="1" x14ac:dyDescent="0.35">
      <c r="A156" s="276"/>
      <c r="B156" s="305"/>
      <c r="C156" s="80" t="str">
        <f t="shared" si="14"/>
        <v>extratrack</v>
      </c>
      <c r="D156" s="96" t="s">
        <v>65</v>
      </c>
      <c r="E156" s="54" t="s">
        <v>46</v>
      </c>
      <c r="F156" s="54" t="s">
        <v>47</v>
      </c>
      <c r="G156" s="54" t="s">
        <v>54</v>
      </c>
      <c r="H156" s="32" t="s">
        <v>33</v>
      </c>
      <c r="I156" s="26" t="s">
        <v>34</v>
      </c>
      <c r="J156" s="55">
        <v>9.6</v>
      </c>
      <c r="K156" s="97"/>
      <c r="L156" s="52"/>
      <c r="M156" s="52"/>
      <c r="N156" s="52"/>
      <c r="O156" s="52"/>
      <c r="P156" s="52"/>
      <c r="Q156" s="91">
        <f t="shared" si="16"/>
        <v>0</v>
      </c>
      <c r="R156" s="47">
        <f t="shared" si="15"/>
        <v>0</v>
      </c>
      <c r="S156" s="204"/>
    </row>
    <row r="157" spans="1:19" ht="15" thickBot="1" x14ac:dyDescent="0.35">
      <c r="A157" s="276"/>
      <c r="B157" s="305"/>
      <c r="C157" s="53" t="str">
        <f t="shared" si="14"/>
        <v>extratrack</v>
      </c>
      <c r="D157" s="96" t="s">
        <v>65</v>
      </c>
      <c r="E157" s="26" t="s">
        <v>46</v>
      </c>
      <c r="F157" s="26" t="s">
        <v>47</v>
      </c>
      <c r="G157" s="26" t="s">
        <v>54</v>
      </c>
      <c r="H157" s="26" t="s">
        <v>49</v>
      </c>
      <c r="I157" s="26" t="s">
        <v>34</v>
      </c>
      <c r="J157" s="30">
        <v>9.6</v>
      </c>
      <c r="K157" s="97"/>
      <c r="L157" s="52"/>
      <c r="M157" s="52"/>
      <c r="N157" s="52"/>
      <c r="O157" s="52"/>
      <c r="P157" s="52"/>
      <c r="Q157" s="91">
        <f t="shared" si="16"/>
        <v>0</v>
      </c>
      <c r="R157" s="47">
        <f t="shared" si="15"/>
        <v>0</v>
      </c>
      <c r="S157" s="204"/>
    </row>
    <row r="158" spans="1:19" ht="114" customHeight="1" thickBot="1" x14ac:dyDescent="0.35">
      <c r="A158" s="278"/>
      <c r="B158" s="102"/>
      <c r="C158" s="85" t="s">
        <v>38</v>
      </c>
      <c r="D158" s="85" t="s">
        <v>44</v>
      </c>
      <c r="E158" s="99" t="s">
        <v>66</v>
      </c>
      <c r="F158" s="46" t="s">
        <v>67</v>
      </c>
      <c r="G158" s="46" t="s">
        <v>32</v>
      </c>
      <c r="H158" s="46" t="s">
        <v>68</v>
      </c>
      <c r="I158" s="46" t="s">
        <v>33</v>
      </c>
      <c r="J158" s="100">
        <v>3.5</v>
      </c>
      <c r="K158" s="306"/>
      <c r="L158" s="306"/>
      <c r="M158" s="306"/>
      <c r="N158" s="306"/>
      <c r="O158" s="306"/>
      <c r="P158" s="306"/>
      <c r="Q158" s="46">
        <f t="shared" si="16"/>
        <v>0</v>
      </c>
      <c r="R158" s="47">
        <f t="shared" ref="R158:R164" si="17">+Q158*J158</f>
        <v>0</v>
      </c>
      <c r="S158" s="204"/>
    </row>
    <row r="159" spans="1:19" ht="114" customHeight="1" thickBot="1" x14ac:dyDescent="0.35">
      <c r="A159" s="278"/>
      <c r="B159" s="102"/>
      <c r="C159" s="85" t="s">
        <v>38</v>
      </c>
      <c r="D159" s="83" t="s">
        <v>43</v>
      </c>
      <c r="E159" s="103" t="s">
        <v>66</v>
      </c>
      <c r="F159" s="58" t="s">
        <v>67</v>
      </c>
      <c r="G159" s="58" t="s">
        <v>32</v>
      </c>
      <c r="H159" s="58" t="s">
        <v>68</v>
      </c>
      <c r="I159" s="58" t="s">
        <v>33</v>
      </c>
      <c r="J159" s="104">
        <v>3.5</v>
      </c>
      <c r="K159" s="311"/>
      <c r="L159" s="311"/>
      <c r="M159" s="311"/>
      <c r="N159" s="311"/>
      <c r="O159" s="311"/>
      <c r="P159" s="311"/>
      <c r="Q159" s="58">
        <f t="shared" si="16"/>
        <v>0</v>
      </c>
      <c r="R159" s="47">
        <f t="shared" si="17"/>
        <v>0</v>
      </c>
      <c r="S159" s="204"/>
    </row>
    <row r="160" spans="1:19" ht="114" customHeight="1" thickBot="1" x14ac:dyDescent="0.35">
      <c r="A160" s="278"/>
      <c r="B160" s="105"/>
      <c r="C160" s="56" t="s">
        <v>38</v>
      </c>
      <c r="D160" s="56" t="s">
        <v>64</v>
      </c>
      <c r="E160" s="106" t="s">
        <v>66</v>
      </c>
      <c r="F160" s="16" t="s">
        <v>67</v>
      </c>
      <c r="G160" s="58" t="s">
        <v>32</v>
      </c>
      <c r="H160" s="16" t="s">
        <v>68</v>
      </c>
      <c r="I160" s="16" t="s">
        <v>33</v>
      </c>
      <c r="J160" s="104">
        <v>3.5</v>
      </c>
      <c r="K160" s="312"/>
      <c r="L160" s="313"/>
      <c r="M160" s="313"/>
      <c r="N160" s="313"/>
      <c r="O160" s="313"/>
      <c r="P160" s="314"/>
      <c r="Q160" s="58">
        <f t="shared" si="16"/>
        <v>0</v>
      </c>
      <c r="R160" s="47">
        <f t="shared" si="17"/>
        <v>0</v>
      </c>
      <c r="S160" s="204"/>
    </row>
    <row r="161" spans="1:24" ht="114" customHeight="1" thickBot="1" x14ac:dyDescent="0.35">
      <c r="A161" s="278"/>
      <c r="B161" s="107"/>
      <c r="C161" s="56" t="s">
        <v>38</v>
      </c>
      <c r="D161" s="56" t="s">
        <v>69</v>
      </c>
      <c r="E161" s="106" t="s">
        <v>66</v>
      </c>
      <c r="F161" s="16" t="s">
        <v>67</v>
      </c>
      <c r="G161" s="58" t="s">
        <v>32</v>
      </c>
      <c r="H161" s="16" t="s">
        <v>68</v>
      </c>
      <c r="I161" s="16" t="s">
        <v>33</v>
      </c>
      <c r="J161" s="104">
        <v>3.5</v>
      </c>
      <c r="K161" s="315"/>
      <c r="L161" s="315"/>
      <c r="M161" s="315"/>
      <c r="N161" s="315"/>
      <c r="O161" s="315"/>
      <c r="P161" s="315"/>
      <c r="Q161" s="58">
        <f t="shared" si="16"/>
        <v>0</v>
      </c>
      <c r="R161" s="59">
        <f t="shared" si="17"/>
        <v>0</v>
      </c>
      <c r="S161" s="204"/>
    </row>
    <row r="162" spans="1:24" s="201" customFormat="1" ht="114" customHeight="1" thickBot="1" x14ac:dyDescent="0.35">
      <c r="A162" s="278"/>
      <c r="B162" s="241"/>
      <c r="C162" s="242" t="s">
        <v>38</v>
      </c>
      <c r="D162" s="243" t="s">
        <v>112</v>
      </c>
      <c r="E162" s="244" t="s">
        <v>66</v>
      </c>
      <c r="F162" s="245" t="s">
        <v>67</v>
      </c>
      <c r="G162" s="58" t="s">
        <v>32</v>
      </c>
      <c r="H162" s="245" t="s">
        <v>68</v>
      </c>
      <c r="I162" s="245" t="s">
        <v>33</v>
      </c>
      <c r="J162" s="246">
        <v>3.5</v>
      </c>
      <c r="K162" s="304"/>
      <c r="L162" s="304"/>
      <c r="M162" s="304"/>
      <c r="N162" s="304"/>
      <c r="O162" s="304"/>
      <c r="P162" s="304"/>
      <c r="Q162" s="245">
        <f t="shared" ref="Q162:Q163" si="18">SUM(K162:P162)</f>
        <v>0</v>
      </c>
      <c r="R162" s="247">
        <f t="shared" ref="R162:R163" si="19">+Q162*J162</f>
        <v>0</v>
      </c>
      <c r="S162" s="204"/>
      <c r="T162" s="5"/>
      <c r="U162" s="5"/>
      <c r="V162" s="5"/>
      <c r="W162" s="5"/>
      <c r="X162" s="5"/>
    </row>
    <row r="163" spans="1:24" s="201" customFormat="1" ht="114" customHeight="1" x14ac:dyDescent="0.3">
      <c r="A163" s="278"/>
      <c r="B163" s="241"/>
      <c r="C163" s="242" t="s">
        <v>38</v>
      </c>
      <c r="D163" s="243" t="s">
        <v>113</v>
      </c>
      <c r="E163" s="244" t="s">
        <v>66</v>
      </c>
      <c r="F163" s="245" t="s">
        <v>67</v>
      </c>
      <c r="G163" s="58" t="s">
        <v>32</v>
      </c>
      <c r="H163" s="245" t="s">
        <v>68</v>
      </c>
      <c r="I163" s="245" t="s">
        <v>33</v>
      </c>
      <c r="J163" s="246">
        <v>3.5</v>
      </c>
      <c r="K163" s="308"/>
      <c r="L163" s="309"/>
      <c r="M163" s="309"/>
      <c r="N163" s="309"/>
      <c r="O163" s="309"/>
      <c r="P163" s="310"/>
      <c r="Q163" s="245">
        <f t="shared" si="18"/>
        <v>0</v>
      </c>
      <c r="R163" s="247">
        <f t="shared" si="19"/>
        <v>0</v>
      </c>
      <c r="S163" s="204"/>
      <c r="T163" s="5"/>
      <c r="U163" s="5"/>
      <c r="V163" s="5"/>
      <c r="W163" s="5"/>
      <c r="X163" s="5"/>
    </row>
    <row r="164" spans="1:24" ht="114" customHeight="1" x14ac:dyDescent="0.3">
      <c r="A164" s="278"/>
      <c r="B164" s="249"/>
      <c r="C164" s="243" t="s">
        <v>38</v>
      </c>
      <c r="D164" s="243" t="s">
        <v>62</v>
      </c>
      <c r="E164" s="244" t="s">
        <v>66</v>
      </c>
      <c r="F164" s="280" t="s">
        <v>67</v>
      </c>
      <c r="G164" s="282" t="s">
        <v>32</v>
      </c>
      <c r="H164" s="281" t="s">
        <v>68</v>
      </c>
      <c r="I164" s="250" t="s">
        <v>110</v>
      </c>
      <c r="J164" s="246">
        <v>3.5</v>
      </c>
      <c r="K164" s="304"/>
      <c r="L164" s="304"/>
      <c r="M164" s="304"/>
      <c r="N164" s="304"/>
      <c r="O164" s="304"/>
      <c r="P164" s="304"/>
      <c r="Q164" s="245">
        <f t="shared" si="16"/>
        <v>0</v>
      </c>
      <c r="R164" s="247">
        <f t="shared" si="17"/>
        <v>0</v>
      </c>
      <c r="S164" s="204"/>
    </row>
    <row r="165" spans="1:24" s="110" customFormat="1" ht="14.4" customHeight="1" x14ac:dyDescent="0.3">
      <c r="A165" s="279"/>
      <c r="B165" s="108"/>
      <c r="C165" s="108"/>
      <c r="D165" s="108"/>
      <c r="E165" s="108"/>
      <c r="F165" s="108"/>
      <c r="G165" s="108"/>
      <c r="H165" s="108"/>
      <c r="I165" s="108"/>
      <c r="J165" s="108"/>
      <c r="K165" s="108"/>
      <c r="L165" s="108"/>
      <c r="M165" s="108"/>
      <c r="N165" s="108"/>
      <c r="O165" s="108"/>
      <c r="P165" s="108"/>
      <c r="Q165" s="108"/>
      <c r="R165" s="109"/>
      <c r="S165" s="109"/>
      <c r="T165" s="109"/>
      <c r="U165" s="109"/>
      <c r="V165" s="109"/>
      <c r="W165" s="109"/>
      <c r="X165" s="109"/>
    </row>
    <row r="166" spans="1:24" s="110" customFormat="1" x14ac:dyDescent="0.3">
      <c r="A166" s="279"/>
      <c r="B166" s="108"/>
      <c r="C166" s="108"/>
      <c r="D166" s="108"/>
      <c r="E166" s="108"/>
      <c r="F166" s="108"/>
      <c r="G166" s="108"/>
      <c r="H166" s="108"/>
      <c r="I166" s="108"/>
      <c r="J166" s="108"/>
      <c r="K166" s="108"/>
      <c r="L166" s="108"/>
      <c r="M166" s="108"/>
      <c r="N166" s="108"/>
      <c r="O166" s="108"/>
      <c r="P166" s="108"/>
      <c r="Q166" s="108"/>
      <c r="R166" s="109"/>
      <c r="S166" s="109"/>
      <c r="T166" s="109"/>
      <c r="U166" s="109"/>
      <c r="V166" s="109"/>
      <c r="W166" s="109"/>
      <c r="X166" s="109"/>
    </row>
    <row r="167" spans="1:24" s="110" customFormat="1" x14ac:dyDescent="0.3">
      <c r="A167" s="279"/>
      <c r="B167" s="108"/>
      <c r="C167" s="108"/>
      <c r="D167" s="108"/>
      <c r="E167" s="108"/>
      <c r="F167" s="108"/>
      <c r="G167" s="108"/>
      <c r="H167" s="108"/>
      <c r="I167" s="108"/>
      <c r="J167" s="108"/>
      <c r="K167" s="108"/>
      <c r="L167" s="108"/>
      <c r="M167" s="108"/>
      <c r="N167" s="108"/>
      <c r="O167" s="108"/>
      <c r="P167" s="108"/>
      <c r="Q167" s="108"/>
      <c r="R167" s="109"/>
      <c r="S167" s="109"/>
      <c r="T167" s="109"/>
      <c r="U167" s="109"/>
      <c r="V167" s="109"/>
      <c r="W167" s="109"/>
      <c r="X167" s="109"/>
    </row>
    <row r="168" spans="1:24" s="110" customFormat="1" x14ac:dyDescent="0.3">
      <c r="A168" s="279"/>
      <c r="B168" s="108"/>
      <c r="C168" s="108"/>
      <c r="D168" s="108"/>
      <c r="E168" s="108"/>
      <c r="F168" s="108"/>
      <c r="G168" s="108"/>
      <c r="H168" s="108"/>
      <c r="I168" s="108"/>
      <c r="J168" s="108"/>
      <c r="K168" s="108"/>
      <c r="L168" s="108"/>
      <c r="M168" s="108"/>
      <c r="N168" s="108"/>
      <c r="O168" s="108"/>
      <c r="P168" s="108"/>
      <c r="Q168" s="108"/>
      <c r="R168" s="109"/>
      <c r="S168" s="109"/>
      <c r="T168" s="109"/>
      <c r="U168" s="109"/>
      <c r="V168" s="109"/>
      <c r="W168" s="109"/>
      <c r="X168" s="109"/>
    </row>
    <row r="169" spans="1:24" s="110" customFormat="1" x14ac:dyDescent="0.3">
      <c r="A169" s="279"/>
      <c r="B169" s="108"/>
      <c r="C169" s="108"/>
      <c r="D169" s="108"/>
      <c r="E169" s="108"/>
      <c r="F169" s="108"/>
      <c r="G169" s="108"/>
      <c r="H169" s="108"/>
      <c r="I169" s="108"/>
      <c r="J169" s="108"/>
      <c r="K169" s="108"/>
      <c r="L169" s="108"/>
      <c r="M169" s="108"/>
      <c r="N169" s="108"/>
      <c r="O169" s="108"/>
      <c r="P169" s="108"/>
      <c r="Q169" s="108"/>
      <c r="R169" s="109"/>
      <c r="S169" s="109"/>
      <c r="T169" s="109"/>
      <c r="U169" s="109"/>
      <c r="V169" s="109"/>
      <c r="W169" s="109"/>
      <c r="X169" s="109"/>
    </row>
    <row r="170" spans="1:24" s="110" customFormat="1" x14ac:dyDescent="0.3">
      <c r="A170" s="279"/>
      <c r="B170" s="108"/>
      <c r="C170" s="108"/>
      <c r="D170" s="108"/>
      <c r="E170" s="108"/>
      <c r="F170" s="108"/>
      <c r="G170" s="108"/>
      <c r="H170" s="108"/>
      <c r="I170" s="108"/>
      <c r="J170" s="108"/>
      <c r="K170" s="108"/>
      <c r="L170" s="108"/>
      <c r="M170" s="108"/>
      <c r="N170" s="108"/>
      <c r="O170" s="108"/>
      <c r="P170" s="108"/>
      <c r="Q170" s="108"/>
      <c r="R170" s="109"/>
      <c r="S170" s="109"/>
      <c r="T170" s="109"/>
      <c r="U170" s="109"/>
      <c r="V170" s="109"/>
      <c r="W170" s="109"/>
      <c r="X170" s="109"/>
    </row>
    <row r="171" spans="1:24" s="110" customFormat="1" x14ac:dyDescent="0.3">
      <c r="A171" s="279"/>
      <c r="B171" s="108"/>
      <c r="C171" s="108"/>
      <c r="D171" s="108"/>
      <c r="E171" s="108"/>
      <c r="F171" s="108"/>
      <c r="G171" s="108"/>
      <c r="H171" s="108"/>
      <c r="I171" s="108"/>
      <c r="J171" s="108"/>
      <c r="K171" s="108"/>
      <c r="L171" s="108"/>
      <c r="M171" s="108"/>
      <c r="N171" s="108"/>
      <c r="O171" s="108"/>
      <c r="P171" s="108"/>
      <c r="Q171" s="108"/>
      <c r="R171" s="109"/>
      <c r="S171" s="109"/>
      <c r="T171" s="109"/>
      <c r="U171" s="109"/>
      <c r="V171" s="109"/>
      <c r="W171" s="109"/>
      <c r="X171" s="109"/>
    </row>
    <row r="172" spans="1:24" s="110" customFormat="1" x14ac:dyDescent="0.3">
      <c r="A172" s="279"/>
      <c r="B172" s="108"/>
      <c r="C172" s="108"/>
      <c r="D172" s="108"/>
      <c r="E172" s="108"/>
      <c r="F172" s="108"/>
      <c r="G172" s="108"/>
      <c r="H172" s="108"/>
      <c r="I172" s="108"/>
      <c r="J172" s="108"/>
      <c r="K172" s="108"/>
      <c r="L172" s="108"/>
      <c r="M172" s="108"/>
      <c r="N172" s="108"/>
      <c r="O172" s="108"/>
      <c r="P172" s="108"/>
      <c r="Q172" s="108"/>
      <c r="R172" s="109"/>
      <c r="S172" s="109"/>
      <c r="T172" s="109"/>
      <c r="U172" s="109"/>
      <c r="V172" s="109"/>
      <c r="W172" s="109"/>
      <c r="X172" s="109"/>
    </row>
    <row r="173" spans="1:24" s="110" customFormat="1" x14ac:dyDescent="0.3">
      <c r="A173" s="279"/>
      <c r="B173" s="108"/>
      <c r="C173" s="108"/>
      <c r="D173" s="108"/>
      <c r="E173" s="108"/>
      <c r="F173" s="108"/>
      <c r="G173" s="108"/>
      <c r="H173" s="108"/>
      <c r="I173" s="108"/>
      <c r="J173" s="108"/>
      <c r="K173" s="108"/>
      <c r="L173" s="108"/>
      <c r="M173" s="108"/>
      <c r="N173" s="108"/>
      <c r="O173" s="108"/>
      <c r="P173" s="108"/>
      <c r="Q173" s="108"/>
      <c r="R173" s="109"/>
      <c r="S173" s="109"/>
      <c r="T173" s="109"/>
      <c r="U173" s="109"/>
      <c r="V173" s="109"/>
      <c r="W173" s="109"/>
      <c r="X173" s="109"/>
    </row>
    <row r="174" spans="1:24" s="110" customFormat="1" x14ac:dyDescent="0.3">
      <c r="A174" s="279"/>
      <c r="B174" s="108"/>
      <c r="C174" s="108"/>
      <c r="D174" s="108"/>
      <c r="E174" s="108"/>
      <c r="F174" s="108"/>
      <c r="G174" s="108"/>
      <c r="H174" s="108"/>
      <c r="I174" s="108"/>
      <c r="J174" s="108"/>
      <c r="K174" s="108"/>
      <c r="L174" s="108"/>
      <c r="M174" s="108"/>
      <c r="N174" s="108"/>
      <c r="O174" s="108"/>
      <c r="P174" s="108"/>
      <c r="Q174" s="108"/>
      <c r="R174" s="109"/>
      <c r="S174" s="109"/>
      <c r="T174" s="109"/>
      <c r="U174" s="109"/>
      <c r="V174" s="109"/>
      <c r="W174" s="109"/>
      <c r="X174" s="109"/>
    </row>
    <row r="175" spans="1:24" s="110" customFormat="1" x14ac:dyDescent="0.3">
      <c r="A175" s="279"/>
      <c r="B175" s="108"/>
      <c r="C175" s="108"/>
      <c r="D175" s="108"/>
      <c r="E175" s="108"/>
      <c r="F175" s="108"/>
      <c r="G175" s="108"/>
      <c r="H175" s="108"/>
      <c r="I175" s="108"/>
      <c r="J175" s="108"/>
      <c r="K175" s="108"/>
      <c r="L175" s="108"/>
      <c r="M175" s="108"/>
      <c r="N175" s="108"/>
      <c r="O175" s="108"/>
      <c r="P175" s="108"/>
      <c r="Q175" s="108"/>
      <c r="R175" s="109"/>
      <c r="S175" s="109"/>
      <c r="T175" s="109"/>
      <c r="U175" s="109"/>
      <c r="V175" s="109"/>
      <c r="W175" s="109"/>
      <c r="X175" s="109"/>
    </row>
    <row r="176" spans="1:24" s="110" customFormat="1" x14ac:dyDescent="0.3">
      <c r="A176" s="279"/>
      <c r="B176" s="108"/>
      <c r="C176" s="108"/>
      <c r="D176" s="108"/>
      <c r="E176" s="108"/>
      <c r="F176" s="108"/>
      <c r="G176" s="108"/>
      <c r="H176" s="108"/>
      <c r="I176" s="108"/>
      <c r="J176" s="108"/>
      <c r="K176" s="108"/>
      <c r="L176" s="108"/>
      <c r="M176" s="108"/>
      <c r="N176" s="108"/>
      <c r="O176" s="108"/>
      <c r="P176" s="108"/>
      <c r="Q176" s="108"/>
      <c r="R176" s="109"/>
      <c r="S176" s="109"/>
      <c r="T176" s="109"/>
      <c r="U176" s="109"/>
      <c r="V176" s="109"/>
      <c r="W176" s="109"/>
      <c r="X176" s="109"/>
    </row>
    <row r="177" spans="1:24" s="110" customFormat="1" x14ac:dyDescent="0.3">
      <c r="A177" s="279"/>
      <c r="B177" s="108"/>
      <c r="C177" s="108"/>
      <c r="D177" s="108"/>
      <c r="E177" s="108"/>
      <c r="F177" s="108"/>
      <c r="G177" s="108"/>
      <c r="H177" s="108"/>
      <c r="I177" s="108"/>
      <c r="J177" s="108"/>
      <c r="K177" s="108"/>
      <c r="L177" s="108"/>
      <c r="M177" s="108"/>
      <c r="N177" s="108"/>
      <c r="O177" s="108"/>
      <c r="P177" s="108"/>
      <c r="Q177" s="108"/>
      <c r="R177" s="109"/>
      <c r="S177" s="109"/>
      <c r="T177" s="109"/>
      <c r="U177" s="109"/>
      <c r="V177" s="109"/>
      <c r="W177" s="109"/>
      <c r="X177" s="109"/>
    </row>
    <row r="178" spans="1:24" s="110" customFormat="1" x14ac:dyDescent="0.3">
      <c r="A178" s="279"/>
      <c r="B178" s="108"/>
      <c r="C178" s="108"/>
      <c r="D178" s="108"/>
      <c r="E178" s="108"/>
      <c r="F178" s="108"/>
      <c r="G178" s="108"/>
      <c r="H178" s="108"/>
      <c r="I178" s="108"/>
      <c r="J178" s="108"/>
      <c r="K178" s="108"/>
      <c r="L178" s="108"/>
      <c r="M178" s="108"/>
      <c r="N178" s="108"/>
      <c r="O178" s="108"/>
      <c r="P178" s="108"/>
      <c r="Q178" s="108"/>
      <c r="R178" s="109"/>
      <c r="S178" s="109"/>
      <c r="T178" s="109"/>
      <c r="U178" s="109"/>
      <c r="V178" s="109"/>
      <c r="W178" s="109"/>
      <c r="X178" s="109"/>
    </row>
    <row r="179" spans="1:24" s="110" customFormat="1" x14ac:dyDescent="0.3">
      <c r="A179" s="279"/>
      <c r="B179" s="108"/>
      <c r="C179" s="108"/>
      <c r="D179" s="108"/>
      <c r="E179" s="108"/>
      <c r="F179" s="108"/>
      <c r="G179" s="108"/>
      <c r="H179" s="108"/>
      <c r="I179" s="108"/>
      <c r="J179" s="108"/>
      <c r="K179" s="108"/>
      <c r="L179" s="108"/>
      <c r="M179" s="108"/>
      <c r="N179" s="108"/>
      <c r="O179" s="108"/>
      <c r="P179" s="108"/>
      <c r="Q179" s="108"/>
      <c r="R179" s="109"/>
      <c r="S179" s="109"/>
      <c r="T179" s="109"/>
      <c r="U179" s="109"/>
      <c r="V179" s="109"/>
      <c r="W179" s="109"/>
      <c r="X179" s="109"/>
    </row>
    <row r="180" spans="1:24" s="110" customFormat="1" x14ac:dyDescent="0.3">
      <c r="A180" s="279"/>
      <c r="B180" s="108"/>
      <c r="C180" s="108"/>
      <c r="D180" s="108"/>
      <c r="E180" s="108"/>
      <c r="F180" s="108"/>
      <c r="G180" s="108"/>
      <c r="H180" s="108"/>
      <c r="I180" s="108"/>
      <c r="J180" s="108"/>
      <c r="K180" s="108"/>
      <c r="L180" s="108"/>
      <c r="M180" s="108"/>
      <c r="N180" s="108"/>
      <c r="O180" s="108"/>
      <c r="P180" s="108"/>
      <c r="Q180" s="108"/>
      <c r="R180" s="109"/>
      <c r="S180" s="109"/>
      <c r="T180" s="109"/>
      <c r="U180" s="109"/>
      <c r="V180" s="109"/>
      <c r="W180" s="109"/>
      <c r="X180" s="109"/>
    </row>
    <row r="181" spans="1:24" s="110" customFormat="1" x14ac:dyDescent="0.3">
      <c r="A181" s="279"/>
      <c r="B181" s="108"/>
      <c r="C181" s="108"/>
      <c r="D181" s="108"/>
      <c r="E181" s="108"/>
      <c r="F181" s="108"/>
      <c r="G181" s="108"/>
      <c r="H181" s="108"/>
      <c r="I181" s="108"/>
      <c r="J181" s="108"/>
      <c r="K181" s="108"/>
      <c r="L181" s="108"/>
      <c r="M181" s="108"/>
      <c r="N181" s="108"/>
      <c r="O181" s="108"/>
      <c r="P181" s="108"/>
      <c r="Q181" s="108"/>
      <c r="R181" s="109"/>
      <c r="S181" s="109"/>
      <c r="T181" s="109"/>
      <c r="U181" s="109"/>
      <c r="V181" s="109"/>
      <c r="W181" s="109"/>
      <c r="X181" s="109"/>
    </row>
    <row r="182" spans="1:24" s="110" customFormat="1" x14ac:dyDescent="0.3">
      <c r="A182" s="279"/>
      <c r="B182" s="108"/>
      <c r="C182" s="108"/>
      <c r="D182" s="108"/>
      <c r="E182" s="108"/>
      <c r="F182" s="108"/>
      <c r="G182" s="108"/>
      <c r="H182" s="108"/>
      <c r="I182" s="108"/>
      <c r="J182" s="108"/>
      <c r="K182" s="108"/>
      <c r="L182" s="108"/>
      <c r="M182" s="108"/>
      <c r="N182" s="108"/>
      <c r="O182" s="108"/>
      <c r="P182" s="108"/>
      <c r="Q182" s="108"/>
      <c r="R182" s="109"/>
      <c r="S182" s="109"/>
      <c r="T182" s="109"/>
      <c r="U182" s="109"/>
      <c r="V182" s="109"/>
      <c r="W182" s="109"/>
      <c r="X182" s="109"/>
    </row>
    <row r="183" spans="1:24" s="110" customFormat="1" x14ac:dyDescent="0.3">
      <c r="A183" s="279"/>
      <c r="B183" s="108"/>
      <c r="C183" s="108"/>
      <c r="D183" s="108"/>
      <c r="E183" s="108"/>
      <c r="F183" s="108"/>
      <c r="G183" s="108"/>
      <c r="H183" s="108"/>
      <c r="I183" s="108"/>
      <c r="J183" s="108"/>
      <c r="K183" s="108"/>
      <c r="L183" s="108"/>
      <c r="M183" s="108"/>
      <c r="N183" s="108"/>
      <c r="O183" s="108"/>
      <c r="P183" s="108"/>
      <c r="Q183" s="108"/>
      <c r="R183" s="109"/>
      <c r="S183" s="109"/>
      <c r="T183" s="109"/>
      <c r="U183" s="109"/>
      <c r="V183" s="109"/>
      <c r="W183" s="109"/>
      <c r="X183" s="109"/>
    </row>
    <row r="184" spans="1:24" s="110" customFormat="1" x14ac:dyDescent="0.3">
      <c r="A184" s="279"/>
      <c r="B184" s="108"/>
      <c r="C184" s="108"/>
      <c r="D184" s="108"/>
      <c r="E184" s="108"/>
      <c r="F184" s="108"/>
      <c r="G184" s="108"/>
      <c r="H184" s="108"/>
      <c r="I184" s="108"/>
      <c r="J184" s="108"/>
      <c r="K184" s="108"/>
      <c r="L184" s="108"/>
      <c r="M184" s="108"/>
      <c r="N184" s="108"/>
      <c r="O184" s="108"/>
      <c r="P184" s="108"/>
      <c r="Q184" s="108"/>
      <c r="R184" s="109"/>
      <c r="S184" s="109"/>
      <c r="T184" s="109"/>
      <c r="U184" s="109"/>
      <c r="V184" s="109"/>
      <c r="W184" s="109"/>
      <c r="X184" s="109"/>
    </row>
    <row r="185" spans="1:24" s="110" customFormat="1" x14ac:dyDescent="0.3">
      <c r="A185" s="279"/>
      <c r="B185" s="108"/>
      <c r="C185" s="108"/>
      <c r="D185" s="108"/>
      <c r="E185" s="108"/>
      <c r="F185" s="108"/>
      <c r="G185" s="108"/>
      <c r="H185" s="108"/>
      <c r="I185" s="108"/>
      <c r="J185" s="108"/>
      <c r="K185" s="108"/>
      <c r="L185" s="108"/>
      <c r="M185" s="108"/>
      <c r="N185" s="108"/>
      <c r="O185" s="108"/>
      <c r="P185" s="108"/>
      <c r="Q185" s="108"/>
      <c r="R185" s="109"/>
      <c r="S185" s="109"/>
      <c r="T185" s="109"/>
      <c r="U185" s="109"/>
      <c r="V185" s="109"/>
      <c r="W185" s="109"/>
      <c r="X185" s="109"/>
    </row>
    <row r="186" spans="1:24" s="110" customFormat="1" x14ac:dyDescent="0.3">
      <c r="A186" s="279"/>
      <c r="B186" s="108"/>
      <c r="C186" s="108"/>
      <c r="D186" s="108"/>
      <c r="E186" s="108"/>
      <c r="F186" s="108"/>
      <c r="G186" s="108"/>
      <c r="H186" s="108"/>
      <c r="I186" s="108"/>
      <c r="J186" s="108"/>
      <c r="K186" s="108"/>
      <c r="L186" s="108"/>
      <c r="M186" s="108"/>
      <c r="N186" s="108"/>
      <c r="O186" s="108"/>
      <c r="P186" s="108"/>
      <c r="Q186" s="108"/>
      <c r="R186" s="109"/>
      <c r="S186" s="109"/>
      <c r="T186" s="109"/>
      <c r="U186" s="109"/>
      <c r="V186" s="109"/>
      <c r="W186" s="109"/>
      <c r="X186" s="109"/>
    </row>
    <row r="187" spans="1:24" s="110" customFormat="1" x14ac:dyDescent="0.3">
      <c r="A187" s="279"/>
      <c r="B187" s="108"/>
      <c r="C187" s="108"/>
      <c r="D187" s="108"/>
      <c r="E187" s="108"/>
      <c r="F187" s="108"/>
      <c r="G187" s="108"/>
      <c r="H187" s="108"/>
      <c r="I187" s="108"/>
      <c r="J187" s="108"/>
      <c r="K187" s="108"/>
      <c r="L187" s="108"/>
      <c r="M187" s="108"/>
      <c r="N187" s="108"/>
      <c r="O187" s="108"/>
      <c r="P187" s="108"/>
      <c r="Q187" s="108"/>
      <c r="R187" s="109"/>
      <c r="S187" s="109"/>
      <c r="T187" s="109"/>
      <c r="U187" s="109"/>
      <c r="V187" s="109"/>
      <c r="W187" s="109"/>
      <c r="X187" s="109"/>
    </row>
    <row r="188" spans="1:24" s="110" customFormat="1" x14ac:dyDescent="0.3">
      <c r="A188" s="279"/>
      <c r="B188" s="108"/>
      <c r="C188" s="108"/>
      <c r="D188" s="108"/>
      <c r="E188" s="108"/>
      <c r="F188" s="108"/>
      <c r="G188" s="108"/>
      <c r="H188" s="108"/>
      <c r="I188" s="108"/>
      <c r="J188" s="108"/>
      <c r="K188" s="108"/>
      <c r="L188" s="108"/>
      <c r="M188" s="108"/>
      <c r="N188" s="108"/>
      <c r="O188" s="108"/>
      <c r="P188" s="108"/>
      <c r="Q188" s="108"/>
      <c r="R188" s="109"/>
      <c r="S188" s="109"/>
      <c r="T188" s="109"/>
      <c r="U188" s="109"/>
      <c r="V188" s="109"/>
      <c r="W188" s="109"/>
      <c r="X188" s="109"/>
    </row>
    <row r="189" spans="1:24" s="110" customFormat="1" x14ac:dyDescent="0.3">
      <c r="A189" s="279"/>
      <c r="B189" s="108"/>
      <c r="C189" s="108"/>
      <c r="D189" s="108"/>
      <c r="E189" s="108"/>
      <c r="F189" s="108"/>
      <c r="G189" s="108"/>
      <c r="H189" s="108"/>
      <c r="I189" s="108"/>
      <c r="J189" s="108"/>
      <c r="K189" s="108"/>
      <c r="L189" s="108"/>
      <c r="M189" s="108"/>
      <c r="N189" s="108"/>
      <c r="O189" s="108"/>
      <c r="P189" s="108"/>
      <c r="Q189" s="108"/>
      <c r="R189" s="109"/>
      <c r="S189" s="109"/>
      <c r="T189" s="109"/>
      <c r="U189" s="109"/>
      <c r="V189" s="109"/>
      <c r="W189" s="109"/>
      <c r="X189" s="109"/>
    </row>
    <row r="190" spans="1:24" s="110" customFormat="1" x14ac:dyDescent="0.3">
      <c r="A190" s="279"/>
      <c r="B190" s="108"/>
      <c r="C190" s="108"/>
      <c r="D190" s="108"/>
      <c r="E190" s="108"/>
      <c r="F190" s="108"/>
      <c r="G190" s="108"/>
      <c r="H190" s="108"/>
      <c r="I190" s="108"/>
      <c r="J190" s="108"/>
      <c r="K190" s="108"/>
      <c r="L190" s="108"/>
      <c r="M190" s="108"/>
      <c r="N190" s="108"/>
      <c r="O190" s="108"/>
      <c r="P190" s="108"/>
      <c r="Q190" s="108"/>
      <c r="R190" s="109"/>
      <c r="S190" s="109"/>
      <c r="T190" s="109"/>
      <c r="U190" s="109"/>
      <c r="V190" s="109"/>
      <c r="W190" s="109"/>
      <c r="X190" s="109"/>
    </row>
    <row r="191" spans="1:24" s="110" customFormat="1" x14ac:dyDescent="0.3">
      <c r="A191" s="279"/>
      <c r="B191" s="108"/>
      <c r="C191" s="108"/>
      <c r="D191" s="108"/>
      <c r="E191" s="108"/>
      <c r="F191" s="108"/>
      <c r="G191" s="108"/>
      <c r="H191" s="108"/>
      <c r="I191" s="108"/>
      <c r="J191" s="108"/>
      <c r="K191" s="108"/>
      <c r="L191" s="108"/>
      <c r="M191" s="108"/>
      <c r="N191" s="108"/>
      <c r="O191" s="108"/>
      <c r="P191" s="108"/>
      <c r="Q191" s="108"/>
      <c r="R191" s="109"/>
      <c r="S191" s="109"/>
      <c r="T191" s="109"/>
      <c r="U191" s="109"/>
      <c r="V191" s="109"/>
      <c r="W191" s="109"/>
      <c r="X191" s="109"/>
    </row>
    <row r="192" spans="1:24" s="110" customFormat="1" x14ac:dyDescent="0.3">
      <c r="A192" s="279"/>
      <c r="B192" s="108"/>
      <c r="C192" s="108"/>
      <c r="D192" s="108"/>
      <c r="E192" s="108"/>
      <c r="F192" s="108"/>
      <c r="G192" s="108"/>
      <c r="H192" s="108"/>
      <c r="I192" s="108"/>
      <c r="J192" s="108"/>
      <c r="K192" s="108"/>
      <c r="L192" s="108"/>
      <c r="M192" s="108"/>
      <c r="N192" s="108"/>
      <c r="O192" s="108"/>
      <c r="P192" s="108"/>
      <c r="Q192" s="108"/>
      <c r="R192" s="109"/>
      <c r="S192" s="109"/>
      <c r="T192" s="109"/>
      <c r="U192" s="109"/>
      <c r="V192" s="109"/>
      <c r="W192" s="109"/>
      <c r="X192" s="109"/>
    </row>
    <row r="193" spans="1:24" s="110" customFormat="1" x14ac:dyDescent="0.3">
      <c r="A193" s="279"/>
      <c r="B193" s="108"/>
      <c r="C193" s="108"/>
      <c r="D193" s="108"/>
      <c r="E193" s="108"/>
      <c r="F193" s="108"/>
      <c r="G193" s="108"/>
      <c r="H193" s="108"/>
      <c r="I193" s="108"/>
      <c r="J193" s="108"/>
      <c r="K193" s="108"/>
      <c r="L193" s="108"/>
      <c r="M193" s="108"/>
      <c r="N193" s="108"/>
      <c r="O193" s="108"/>
      <c r="P193" s="108"/>
      <c r="Q193" s="108"/>
      <c r="R193" s="109"/>
      <c r="S193" s="109"/>
      <c r="T193" s="109"/>
      <c r="U193" s="109"/>
      <c r="V193" s="109"/>
      <c r="W193" s="109"/>
      <c r="X193" s="109"/>
    </row>
    <row r="194" spans="1:24" s="110" customFormat="1" x14ac:dyDescent="0.3">
      <c r="A194" s="279"/>
      <c r="B194" s="108"/>
      <c r="C194" s="108"/>
      <c r="D194" s="108"/>
      <c r="E194" s="108"/>
      <c r="F194" s="108"/>
      <c r="G194" s="108"/>
      <c r="H194" s="108"/>
      <c r="I194" s="108"/>
      <c r="J194" s="108"/>
      <c r="K194" s="108"/>
      <c r="L194" s="108"/>
      <c r="M194" s="108"/>
      <c r="N194" s="108"/>
      <c r="O194" s="108"/>
      <c r="P194" s="108"/>
      <c r="Q194" s="108"/>
      <c r="R194" s="109"/>
      <c r="S194" s="109"/>
      <c r="T194" s="109"/>
      <c r="U194" s="109"/>
      <c r="V194" s="109"/>
      <c r="W194" s="109"/>
      <c r="X194" s="109"/>
    </row>
    <row r="195" spans="1:24" s="110" customFormat="1" x14ac:dyDescent="0.3">
      <c r="A195" s="279"/>
      <c r="B195" s="108"/>
      <c r="C195" s="108"/>
      <c r="D195" s="108"/>
      <c r="E195" s="108"/>
      <c r="F195" s="108"/>
      <c r="G195" s="108"/>
      <c r="H195" s="108"/>
      <c r="I195" s="108"/>
      <c r="J195" s="108"/>
      <c r="K195" s="108"/>
      <c r="L195" s="108"/>
      <c r="M195" s="108"/>
      <c r="N195" s="108"/>
      <c r="O195" s="108"/>
      <c r="P195" s="108"/>
      <c r="Q195" s="108"/>
      <c r="R195" s="109"/>
      <c r="S195" s="109"/>
      <c r="T195" s="109"/>
      <c r="U195" s="109"/>
      <c r="V195" s="109"/>
      <c r="W195" s="109"/>
      <c r="X195" s="109"/>
    </row>
    <row r="196" spans="1:24" s="110" customFormat="1" x14ac:dyDescent="0.3">
      <c r="A196" s="279"/>
      <c r="B196" s="108"/>
      <c r="C196" s="108"/>
      <c r="D196" s="108"/>
      <c r="E196" s="108"/>
      <c r="F196" s="108"/>
      <c r="G196" s="108"/>
      <c r="H196" s="108"/>
      <c r="I196" s="108"/>
      <c r="J196" s="108"/>
      <c r="K196" s="108"/>
      <c r="L196" s="108"/>
      <c r="M196" s="108"/>
      <c r="N196" s="108"/>
      <c r="O196" s="108"/>
      <c r="P196" s="108"/>
      <c r="Q196" s="108"/>
      <c r="R196" s="109"/>
      <c r="S196" s="109"/>
      <c r="T196" s="109"/>
      <c r="U196" s="109"/>
      <c r="V196" s="109"/>
      <c r="W196" s="109"/>
      <c r="X196" s="109"/>
    </row>
    <row r="197" spans="1:24" s="110" customFormat="1" x14ac:dyDescent="0.3">
      <c r="A197" s="279"/>
      <c r="B197" s="108"/>
      <c r="C197" s="108"/>
      <c r="D197" s="108"/>
      <c r="E197" s="108"/>
      <c r="F197" s="108"/>
      <c r="G197" s="108"/>
      <c r="H197" s="108"/>
      <c r="I197" s="108"/>
      <c r="J197" s="108"/>
      <c r="K197" s="108"/>
      <c r="L197" s="108"/>
      <c r="M197" s="108"/>
      <c r="N197" s="108"/>
      <c r="O197" s="108"/>
      <c r="P197" s="108"/>
      <c r="Q197" s="108"/>
      <c r="R197" s="109"/>
      <c r="S197" s="109"/>
      <c r="T197" s="109"/>
      <c r="U197" s="109"/>
      <c r="V197" s="109"/>
      <c r="W197" s="109"/>
      <c r="X197" s="109"/>
    </row>
    <row r="198" spans="1:24" s="110" customFormat="1" x14ac:dyDescent="0.3">
      <c r="A198" s="279"/>
      <c r="B198" s="108"/>
      <c r="C198" s="108"/>
      <c r="D198" s="108"/>
      <c r="E198" s="108"/>
      <c r="F198" s="108"/>
      <c r="G198" s="108"/>
      <c r="H198" s="108"/>
      <c r="I198" s="108"/>
      <c r="J198" s="108"/>
      <c r="K198" s="108"/>
      <c r="L198" s="108"/>
      <c r="M198" s="108"/>
      <c r="N198" s="108"/>
      <c r="O198" s="108"/>
      <c r="P198" s="108"/>
      <c r="Q198" s="108"/>
      <c r="R198" s="109"/>
      <c r="S198" s="109"/>
      <c r="T198" s="109"/>
      <c r="U198" s="109"/>
      <c r="V198" s="109"/>
      <c r="W198" s="109"/>
      <c r="X198" s="109"/>
    </row>
    <row r="199" spans="1:24" s="110" customFormat="1" x14ac:dyDescent="0.3">
      <c r="A199" s="279"/>
      <c r="B199" s="108"/>
      <c r="C199" s="108"/>
      <c r="D199" s="108"/>
      <c r="E199" s="108"/>
      <c r="F199" s="108"/>
      <c r="G199" s="108"/>
      <c r="H199" s="108"/>
      <c r="I199" s="108"/>
      <c r="J199" s="108"/>
      <c r="K199" s="108"/>
      <c r="L199" s="108"/>
      <c r="M199" s="108"/>
      <c r="N199" s="108"/>
      <c r="O199" s="108"/>
      <c r="P199" s="108"/>
      <c r="Q199" s="108"/>
      <c r="R199" s="109"/>
      <c r="S199" s="109"/>
      <c r="T199" s="109"/>
      <c r="U199" s="109"/>
      <c r="V199" s="109"/>
      <c r="W199" s="109"/>
      <c r="X199" s="109"/>
    </row>
    <row r="200" spans="1:24" s="110" customFormat="1" x14ac:dyDescent="0.3">
      <c r="A200" s="279"/>
      <c r="B200" s="108"/>
      <c r="C200" s="108"/>
      <c r="D200" s="108"/>
      <c r="E200" s="108"/>
      <c r="F200" s="108"/>
      <c r="G200" s="108"/>
      <c r="H200" s="108"/>
      <c r="I200" s="108"/>
      <c r="J200" s="108"/>
      <c r="K200" s="108"/>
      <c r="L200" s="108"/>
      <c r="M200" s="108"/>
      <c r="N200" s="108"/>
      <c r="O200" s="108"/>
      <c r="P200" s="108"/>
      <c r="Q200" s="108"/>
      <c r="R200" s="109"/>
      <c r="S200" s="109"/>
      <c r="T200" s="109"/>
      <c r="U200" s="109"/>
      <c r="V200" s="109"/>
      <c r="W200" s="109"/>
      <c r="X200" s="109"/>
    </row>
    <row r="201" spans="1:24" s="110" customFormat="1" x14ac:dyDescent="0.3">
      <c r="A201" s="279"/>
      <c r="B201" s="108"/>
      <c r="C201" s="108"/>
      <c r="D201" s="108"/>
      <c r="E201" s="108"/>
      <c r="F201" s="108"/>
      <c r="G201" s="108"/>
      <c r="H201" s="108"/>
      <c r="I201" s="108"/>
      <c r="J201" s="108"/>
      <c r="K201" s="108"/>
      <c r="L201" s="108"/>
      <c r="M201" s="108"/>
      <c r="N201" s="108"/>
      <c r="O201" s="108"/>
      <c r="P201" s="108"/>
      <c r="Q201" s="108"/>
      <c r="R201" s="109"/>
      <c r="S201" s="109"/>
      <c r="T201" s="109"/>
      <c r="U201" s="109"/>
      <c r="V201" s="109"/>
      <c r="W201" s="109"/>
      <c r="X201" s="109"/>
    </row>
    <row r="202" spans="1:24" s="110" customFormat="1" x14ac:dyDescent="0.3">
      <c r="A202" s="279"/>
      <c r="B202" s="108"/>
      <c r="C202" s="108"/>
      <c r="D202" s="108"/>
      <c r="E202" s="108"/>
      <c r="F202" s="108"/>
      <c r="G202" s="108"/>
      <c r="H202" s="108"/>
      <c r="I202" s="108"/>
      <c r="J202" s="108"/>
      <c r="K202" s="108"/>
      <c r="L202" s="108"/>
      <c r="M202" s="108"/>
      <c r="N202" s="108"/>
      <c r="O202" s="108"/>
      <c r="P202" s="108"/>
      <c r="Q202" s="108"/>
      <c r="R202" s="109"/>
      <c r="S202" s="109"/>
      <c r="T202" s="109"/>
      <c r="U202" s="109"/>
      <c r="V202" s="109"/>
      <c r="W202" s="109"/>
      <c r="X202" s="109"/>
    </row>
    <row r="203" spans="1:24" s="110" customFormat="1" x14ac:dyDescent="0.3">
      <c r="A203" s="279"/>
      <c r="B203" s="108"/>
      <c r="C203" s="108"/>
      <c r="D203" s="108"/>
      <c r="E203" s="108"/>
      <c r="F203" s="108"/>
      <c r="G203" s="108"/>
      <c r="H203" s="108"/>
      <c r="I203" s="108"/>
      <c r="J203" s="108"/>
      <c r="K203" s="108"/>
      <c r="L203" s="108"/>
      <c r="M203" s="108"/>
      <c r="N203" s="108"/>
      <c r="O203" s="108"/>
      <c r="P203" s="108"/>
      <c r="Q203" s="108"/>
      <c r="R203" s="109"/>
      <c r="S203" s="109"/>
      <c r="T203" s="109"/>
      <c r="U203" s="109"/>
      <c r="V203" s="109"/>
      <c r="W203" s="109"/>
      <c r="X203" s="109"/>
    </row>
    <row r="204" spans="1:24" s="110" customFormat="1" x14ac:dyDescent="0.3">
      <c r="A204" s="279"/>
      <c r="B204" s="108"/>
      <c r="C204" s="108"/>
      <c r="D204" s="108"/>
      <c r="E204" s="108"/>
      <c r="F204" s="108"/>
      <c r="G204" s="108"/>
      <c r="H204" s="108"/>
      <c r="I204" s="108"/>
      <c r="J204" s="108"/>
      <c r="K204" s="108"/>
      <c r="L204" s="108"/>
      <c r="M204" s="108"/>
      <c r="N204" s="108"/>
      <c r="O204" s="108"/>
      <c r="P204" s="108"/>
      <c r="Q204" s="108"/>
      <c r="R204" s="109"/>
      <c r="S204" s="109"/>
      <c r="T204" s="109"/>
      <c r="U204" s="109"/>
      <c r="V204" s="109"/>
      <c r="W204" s="109"/>
      <c r="X204" s="109"/>
    </row>
    <row r="205" spans="1:24" s="110" customFormat="1" x14ac:dyDescent="0.3">
      <c r="A205" s="279"/>
      <c r="B205" s="108"/>
      <c r="C205" s="108"/>
      <c r="D205" s="108"/>
      <c r="E205" s="108"/>
      <c r="F205" s="108"/>
      <c r="G205" s="108"/>
      <c r="H205" s="108"/>
      <c r="I205" s="108"/>
      <c r="J205" s="108"/>
      <c r="K205" s="108"/>
      <c r="L205" s="108"/>
      <c r="M205" s="108"/>
      <c r="N205" s="108"/>
      <c r="O205" s="108"/>
      <c r="P205" s="108"/>
      <c r="Q205" s="108"/>
      <c r="R205" s="109"/>
      <c r="S205" s="109"/>
      <c r="T205" s="109"/>
      <c r="U205" s="109"/>
      <c r="V205" s="109"/>
      <c r="W205" s="109"/>
      <c r="X205" s="109"/>
    </row>
    <row r="206" spans="1:24" s="110" customFormat="1" x14ac:dyDescent="0.3">
      <c r="A206" s="279"/>
      <c r="B206" s="108"/>
      <c r="C206" s="108"/>
      <c r="D206" s="108"/>
      <c r="E206" s="108"/>
      <c r="F206" s="108"/>
      <c r="G206" s="108"/>
      <c r="H206" s="108"/>
      <c r="I206" s="108"/>
      <c r="J206" s="108"/>
      <c r="K206" s="108"/>
      <c r="L206" s="108"/>
      <c r="M206" s="108"/>
      <c r="N206" s="108"/>
      <c r="O206" s="108"/>
      <c r="P206" s="108"/>
      <c r="Q206" s="108"/>
      <c r="R206" s="109"/>
      <c r="S206" s="109"/>
      <c r="T206" s="109"/>
      <c r="U206" s="109"/>
      <c r="V206" s="109"/>
      <c r="W206" s="109"/>
      <c r="X206" s="109"/>
    </row>
    <row r="207" spans="1:24" s="110" customFormat="1" x14ac:dyDescent="0.3">
      <c r="A207" s="279"/>
      <c r="B207" s="108"/>
      <c r="C207" s="108"/>
      <c r="D207" s="108"/>
      <c r="E207" s="108"/>
      <c r="F207" s="108"/>
      <c r="G207" s="108"/>
      <c r="H207" s="108"/>
      <c r="I207" s="108"/>
      <c r="J207" s="108"/>
      <c r="K207" s="108"/>
      <c r="L207" s="108"/>
      <c r="M207" s="108"/>
      <c r="N207" s="108"/>
      <c r="O207" s="108"/>
      <c r="P207" s="108"/>
      <c r="Q207" s="108"/>
      <c r="R207" s="109"/>
      <c r="S207" s="109"/>
      <c r="T207" s="109"/>
      <c r="U207" s="109"/>
      <c r="V207" s="109"/>
      <c r="W207" s="109"/>
      <c r="X207" s="109"/>
    </row>
    <row r="208" spans="1:24" s="110" customFormat="1" x14ac:dyDescent="0.3">
      <c r="A208" s="279"/>
      <c r="B208" s="108"/>
      <c r="C208" s="108"/>
      <c r="D208" s="108"/>
      <c r="E208" s="108"/>
      <c r="F208" s="108"/>
      <c r="G208" s="108"/>
      <c r="H208" s="108"/>
      <c r="I208" s="108"/>
      <c r="J208" s="108"/>
      <c r="K208" s="108"/>
      <c r="L208" s="108"/>
      <c r="M208" s="108"/>
      <c r="N208" s="108"/>
      <c r="O208" s="108"/>
      <c r="P208" s="108"/>
      <c r="Q208" s="108"/>
      <c r="R208" s="109"/>
      <c r="S208" s="109"/>
      <c r="T208" s="109"/>
      <c r="U208" s="109"/>
      <c r="V208" s="109"/>
      <c r="W208" s="109"/>
      <c r="X208" s="109"/>
    </row>
    <row r="209" spans="1:24" s="110" customFormat="1" x14ac:dyDescent="0.3">
      <c r="A209" s="279"/>
      <c r="B209" s="108"/>
      <c r="C209" s="108"/>
      <c r="D209" s="108"/>
      <c r="E209" s="108"/>
      <c r="F209" s="108"/>
      <c r="G209" s="108"/>
      <c r="H209" s="108"/>
      <c r="I209" s="108"/>
      <c r="J209" s="108"/>
      <c r="K209" s="108"/>
      <c r="L209" s="108"/>
      <c r="M209" s="108"/>
      <c r="N209" s="108"/>
      <c r="O209" s="108"/>
      <c r="P209" s="108"/>
      <c r="Q209" s="108"/>
      <c r="R209" s="109"/>
      <c r="S209" s="109"/>
      <c r="T209" s="109"/>
      <c r="U209" s="109"/>
      <c r="V209" s="109"/>
      <c r="W209" s="109"/>
      <c r="X209" s="109"/>
    </row>
    <row r="210" spans="1:24" s="110" customFormat="1" x14ac:dyDescent="0.3">
      <c r="A210" s="279"/>
      <c r="B210" s="108"/>
      <c r="C210" s="108"/>
      <c r="D210" s="108"/>
      <c r="E210" s="108"/>
      <c r="F210" s="108"/>
      <c r="G210" s="108"/>
      <c r="H210" s="108"/>
      <c r="I210" s="108"/>
      <c r="J210" s="108"/>
      <c r="K210" s="108"/>
      <c r="L210" s="108"/>
      <c r="M210" s="108"/>
      <c r="N210" s="108"/>
      <c r="O210" s="108"/>
      <c r="P210" s="108"/>
      <c r="Q210" s="108"/>
      <c r="R210" s="109"/>
      <c r="S210" s="109"/>
      <c r="T210" s="109"/>
      <c r="U210" s="109"/>
      <c r="V210" s="109"/>
      <c r="W210" s="109"/>
      <c r="X210" s="109"/>
    </row>
    <row r="211" spans="1:24" s="110" customFormat="1" x14ac:dyDescent="0.3">
      <c r="A211" s="279"/>
      <c r="B211" s="108"/>
      <c r="C211" s="108"/>
      <c r="D211" s="108"/>
      <c r="E211" s="108"/>
      <c r="F211" s="108"/>
      <c r="G211" s="108"/>
      <c r="H211" s="108"/>
      <c r="I211" s="108"/>
      <c r="J211" s="108"/>
      <c r="K211" s="108"/>
      <c r="L211" s="108"/>
      <c r="M211" s="108"/>
      <c r="N211" s="108"/>
      <c r="O211" s="108"/>
      <c r="P211" s="108"/>
      <c r="Q211" s="108"/>
      <c r="R211" s="109"/>
      <c r="S211" s="109"/>
      <c r="T211" s="109"/>
      <c r="U211" s="109"/>
      <c r="V211" s="109"/>
      <c r="W211" s="109"/>
      <c r="X211" s="109"/>
    </row>
    <row r="212" spans="1:24" s="110" customFormat="1" x14ac:dyDescent="0.3">
      <c r="A212" s="279"/>
      <c r="B212" s="108"/>
      <c r="C212" s="108"/>
      <c r="D212" s="108"/>
      <c r="E212" s="108"/>
      <c r="F212" s="108"/>
      <c r="G212" s="108"/>
      <c r="H212" s="108"/>
      <c r="I212" s="108"/>
      <c r="J212" s="108"/>
      <c r="K212" s="108"/>
      <c r="L212" s="108"/>
      <c r="M212" s="108"/>
      <c r="N212" s="108"/>
      <c r="O212" s="108"/>
      <c r="P212" s="108"/>
      <c r="Q212" s="108"/>
      <c r="R212" s="109"/>
      <c r="S212" s="109"/>
      <c r="T212" s="109"/>
      <c r="U212" s="109"/>
      <c r="V212" s="109"/>
      <c r="W212" s="109"/>
      <c r="X212" s="109"/>
    </row>
    <row r="213" spans="1:24" s="110" customFormat="1" x14ac:dyDescent="0.3">
      <c r="A213" s="279"/>
      <c r="B213" s="108"/>
      <c r="C213" s="108"/>
      <c r="D213" s="108"/>
      <c r="E213" s="108"/>
      <c r="F213" s="108"/>
      <c r="G213" s="108"/>
      <c r="H213" s="108"/>
      <c r="I213" s="108"/>
      <c r="J213" s="108"/>
      <c r="K213" s="108"/>
      <c r="L213" s="108"/>
      <c r="M213" s="108"/>
      <c r="N213" s="108"/>
      <c r="O213" s="108"/>
      <c r="P213" s="108"/>
      <c r="Q213" s="108"/>
      <c r="R213" s="109"/>
      <c r="S213" s="109"/>
      <c r="T213" s="109"/>
      <c r="U213" s="109"/>
      <c r="V213" s="109"/>
      <c r="W213" s="109"/>
      <c r="X213" s="109"/>
    </row>
    <row r="214" spans="1:24" s="110" customFormat="1" x14ac:dyDescent="0.3">
      <c r="A214" s="279"/>
      <c r="B214" s="108"/>
      <c r="C214" s="108"/>
      <c r="D214" s="108"/>
      <c r="E214" s="108"/>
      <c r="F214" s="108"/>
      <c r="G214" s="108"/>
      <c r="H214" s="108"/>
      <c r="I214" s="108"/>
      <c r="J214" s="108"/>
      <c r="K214" s="108"/>
      <c r="L214" s="108"/>
      <c r="M214" s="108"/>
      <c r="N214" s="108"/>
      <c r="O214" s="108"/>
      <c r="P214" s="108"/>
      <c r="Q214" s="108"/>
      <c r="R214" s="109"/>
      <c r="S214" s="109"/>
      <c r="T214" s="109"/>
      <c r="U214" s="109"/>
      <c r="V214" s="109"/>
      <c r="W214" s="109"/>
      <c r="X214" s="109"/>
    </row>
    <row r="215" spans="1:24" s="110" customFormat="1" x14ac:dyDescent="0.3">
      <c r="A215" s="279"/>
      <c r="B215" s="108"/>
      <c r="C215" s="108"/>
      <c r="D215" s="108"/>
      <c r="E215" s="108"/>
      <c r="F215" s="108"/>
      <c r="G215" s="108"/>
      <c r="H215" s="108"/>
      <c r="I215" s="108"/>
      <c r="J215" s="108"/>
      <c r="K215" s="108"/>
      <c r="L215" s="108"/>
      <c r="M215" s="108"/>
      <c r="N215" s="108"/>
      <c r="O215" s="108"/>
      <c r="P215" s="108"/>
      <c r="Q215" s="108"/>
      <c r="R215" s="109"/>
      <c r="S215" s="109"/>
      <c r="T215" s="109"/>
      <c r="U215" s="109"/>
      <c r="V215" s="109"/>
      <c r="W215" s="109"/>
      <c r="X215" s="109"/>
    </row>
    <row r="216" spans="1:24" s="110" customFormat="1" x14ac:dyDescent="0.3">
      <c r="A216" s="279"/>
      <c r="B216" s="108"/>
      <c r="C216" s="108"/>
      <c r="D216" s="108"/>
      <c r="E216" s="108"/>
      <c r="F216" s="108"/>
      <c r="G216" s="108"/>
      <c r="H216" s="108"/>
      <c r="I216" s="108"/>
      <c r="J216" s="108"/>
      <c r="K216" s="108"/>
      <c r="L216" s="108"/>
      <c r="M216" s="108"/>
      <c r="N216" s="108"/>
      <c r="O216" s="108"/>
      <c r="P216" s="108"/>
      <c r="Q216" s="108"/>
      <c r="R216" s="109"/>
      <c r="S216" s="109"/>
      <c r="T216" s="109"/>
      <c r="U216" s="109"/>
      <c r="V216" s="109"/>
      <c r="W216" s="109"/>
      <c r="X216" s="109"/>
    </row>
    <row r="217" spans="1:24" s="110" customFormat="1" x14ac:dyDescent="0.3">
      <c r="A217" s="279"/>
      <c r="B217" s="108"/>
      <c r="C217" s="108"/>
      <c r="D217" s="108"/>
      <c r="E217" s="108"/>
      <c r="F217" s="108"/>
      <c r="G217" s="108"/>
      <c r="H217" s="108"/>
      <c r="I217" s="108"/>
      <c r="J217" s="108"/>
      <c r="K217" s="108"/>
      <c r="L217" s="108"/>
      <c r="M217" s="108"/>
      <c r="N217" s="108"/>
      <c r="O217" s="108"/>
      <c r="P217" s="108"/>
      <c r="Q217" s="108"/>
      <c r="R217" s="109"/>
      <c r="S217" s="109"/>
      <c r="T217" s="109"/>
      <c r="U217" s="109"/>
      <c r="V217" s="109"/>
      <c r="W217" s="109"/>
      <c r="X217" s="109"/>
    </row>
    <row r="218" spans="1:24" s="110" customFormat="1" x14ac:dyDescent="0.3">
      <c r="A218" s="279"/>
      <c r="B218" s="108"/>
      <c r="C218" s="108"/>
      <c r="D218" s="108"/>
      <c r="E218" s="108"/>
      <c r="F218" s="108"/>
      <c r="G218" s="108"/>
      <c r="H218" s="108"/>
      <c r="I218" s="108"/>
      <c r="J218" s="108"/>
      <c r="K218" s="108"/>
      <c r="L218" s="108"/>
      <c r="M218" s="108"/>
      <c r="N218" s="108"/>
      <c r="O218" s="108"/>
      <c r="P218" s="108"/>
      <c r="Q218" s="108"/>
      <c r="R218" s="109"/>
      <c r="S218" s="109"/>
      <c r="T218" s="109"/>
      <c r="U218" s="109"/>
      <c r="V218" s="109"/>
      <c r="W218" s="109"/>
      <c r="X218" s="109"/>
    </row>
    <row r="219" spans="1:24" s="110" customFormat="1" x14ac:dyDescent="0.3">
      <c r="A219" s="279"/>
      <c r="B219" s="108"/>
      <c r="C219" s="108"/>
      <c r="D219" s="108"/>
      <c r="E219" s="108"/>
      <c r="F219" s="108"/>
      <c r="G219" s="108"/>
      <c r="H219" s="108"/>
      <c r="I219" s="108"/>
      <c r="J219" s="108"/>
      <c r="K219" s="108"/>
      <c r="L219" s="108"/>
      <c r="M219" s="108"/>
      <c r="N219" s="108"/>
      <c r="O219" s="108"/>
      <c r="P219" s="108"/>
      <c r="Q219" s="108"/>
      <c r="R219" s="109"/>
      <c r="S219" s="109"/>
      <c r="T219" s="109"/>
      <c r="U219" s="109"/>
      <c r="V219" s="109"/>
      <c r="W219" s="109"/>
      <c r="X219" s="109"/>
    </row>
    <row r="220" spans="1:24" s="110" customFormat="1" x14ac:dyDescent="0.3">
      <c r="A220" s="279"/>
      <c r="B220" s="108"/>
      <c r="C220" s="108"/>
      <c r="D220" s="108"/>
      <c r="E220" s="108"/>
      <c r="F220" s="108"/>
      <c r="G220" s="108"/>
      <c r="H220" s="108"/>
      <c r="I220" s="108"/>
      <c r="J220" s="108"/>
      <c r="K220" s="108"/>
      <c r="L220" s="108"/>
      <c r="M220" s="108"/>
      <c r="N220" s="108"/>
      <c r="O220" s="108"/>
      <c r="P220" s="108"/>
      <c r="Q220" s="108"/>
      <c r="R220" s="109"/>
      <c r="S220" s="109"/>
      <c r="T220" s="109"/>
      <c r="U220" s="109"/>
      <c r="V220" s="109"/>
      <c r="W220" s="109"/>
      <c r="X220" s="109"/>
    </row>
    <row r="221" spans="1:24" s="110" customFormat="1" x14ac:dyDescent="0.3">
      <c r="A221" s="279"/>
      <c r="B221" s="108"/>
      <c r="C221" s="108"/>
      <c r="D221" s="108"/>
      <c r="E221" s="108"/>
      <c r="F221" s="108"/>
      <c r="G221" s="108"/>
      <c r="H221" s="108"/>
      <c r="I221" s="108"/>
      <c r="J221" s="108"/>
      <c r="K221" s="108"/>
      <c r="L221" s="108"/>
      <c r="M221" s="108"/>
      <c r="N221" s="108"/>
      <c r="O221" s="108"/>
      <c r="P221" s="108"/>
      <c r="Q221" s="108"/>
      <c r="R221" s="109"/>
      <c r="S221" s="109"/>
      <c r="T221" s="109"/>
      <c r="U221" s="109"/>
      <c r="V221" s="109"/>
      <c r="W221" s="109"/>
      <c r="X221" s="109"/>
    </row>
    <row r="222" spans="1:24" s="110" customFormat="1" x14ac:dyDescent="0.3">
      <c r="A222" s="279"/>
      <c r="B222" s="108"/>
      <c r="C222" s="108"/>
      <c r="D222" s="108"/>
      <c r="E222" s="108"/>
      <c r="F222" s="108"/>
      <c r="G222" s="108"/>
      <c r="H222" s="108"/>
      <c r="I222" s="108"/>
      <c r="J222" s="108"/>
      <c r="K222" s="108"/>
      <c r="L222" s="108"/>
      <c r="M222" s="108"/>
      <c r="N222" s="108"/>
      <c r="O222" s="108"/>
      <c r="P222" s="108"/>
      <c r="Q222" s="108"/>
      <c r="R222" s="109"/>
      <c r="S222" s="109"/>
      <c r="T222" s="109"/>
      <c r="U222" s="109"/>
      <c r="V222" s="109"/>
      <c r="W222" s="109"/>
      <c r="X222" s="109"/>
    </row>
    <row r="223" spans="1:24" s="110" customFormat="1" x14ac:dyDescent="0.3">
      <c r="A223" s="279"/>
      <c r="B223" s="108"/>
      <c r="C223" s="108"/>
      <c r="D223" s="108"/>
      <c r="E223" s="108"/>
      <c r="F223" s="108"/>
      <c r="G223" s="108"/>
      <c r="H223" s="108"/>
      <c r="I223" s="108"/>
      <c r="J223" s="108"/>
      <c r="K223" s="108"/>
      <c r="L223" s="108"/>
      <c r="M223" s="108"/>
      <c r="N223" s="108"/>
      <c r="O223" s="108"/>
      <c r="P223" s="108"/>
      <c r="Q223" s="108"/>
      <c r="R223" s="109"/>
      <c r="S223" s="109"/>
      <c r="T223" s="109"/>
      <c r="U223" s="109"/>
      <c r="V223" s="109"/>
      <c r="W223" s="109"/>
      <c r="X223" s="109"/>
    </row>
    <row r="224" spans="1:24" s="110" customFormat="1" x14ac:dyDescent="0.3">
      <c r="A224" s="279"/>
      <c r="B224" s="108"/>
      <c r="C224" s="108"/>
      <c r="D224" s="108"/>
      <c r="E224" s="108"/>
      <c r="F224" s="108"/>
      <c r="G224" s="108"/>
      <c r="H224" s="108"/>
      <c r="I224" s="108"/>
      <c r="J224" s="108"/>
      <c r="K224" s="108"/>
      <c r="L224" s="108"/>
      <c r="M224" s="108"/>
      <c r="N224" s="108"/>
      <c r="O224" s="108"/>
      <c r="P224" s="108"/>
      <c r="Q224" s="108"/>
      <c r="R224" s="109"/>
      <c r="S224" s="109"/>
      <c r="T224" s="109"/>
      <c r="U224" s="109"/>
      <c r="V224" s="109"/>
      <c r="W224" s="109"/>
      <c r="X224" s="109"/>
    </row>
    <row r="225" spans="1:24" s="110" customFormat="1" x14ac:dyDescent="0.3">
      <c r="A225" s="279"/>
      <c r="B225" s="108"/>
      <c r="C225" s="108"/>
      <c r="D225" s="108"/>
      <c r="E225" s="108"/>
      <c r="F225" s="108"/>
      <c r="G225" s="108"/>
      <c r="H225" s="108"/>
      <c r="I225" s="108"/>
      <c r="J225" s="108"/>
      <c r="K225" s="108"/>
      <c r="L225" s="108"/>
      <c r="M225" s="108"/>
      <c r="N225" s="108"/>
      <c r="O225" s="108"/>
      <c r="P225" s="108"/>
      <c r="Q225" s="108"/>
      <c r="R225" s="109"/>
      <c r="S225" s="109"/>
      <c r="T225" s="109"/>
      <c r="U225" s="109"/>
      <c r="V225" s="109"/>
      <c r="W225" s="109"/>
      <c r="X225" s="109"/>
    </row>
    <row r="226" spans="1:24" s="110" customFormat="1" x14ac:dyDescent="0.3">
      <c r="A226" s="279"/>
      <c r="B226" s="108"/>
      <c r="C226" s="108"/>
      <c r="D226" s="108"/>
      <c r="E226" s="108"/>
      <c r="F226" s="108"/>
      <c r="G226" s="108"/>
      <c r="H226" s="108"/>
      <c r="I226" s="108"/>
      <c r="J226" s="108"/>
      <c r="K226" s="108"/>
      <c r="L226" s="108"/>
      <c r="M226" s="108"/>
      <c r="N226" s="108"/>
      <c r="O226" s="108"/>
      <c r="P226" s="108"/>
      <c r="Q226" s="108"/>
      <c r="R226" s="109"/>
      <c r="S226" s="109"/>
      <c r="T226" s="109"/>
      <c r="U226" s="109"/>
      <c r="V226" s="109"/>
      <c r="W226" s="109"/>
      <c r="X226" s="109"/>
    </row>
    <row r="227" spans="1:24" s="110" customFormat="1" x14ac:dyDescent="0.3">
      <c r="A227" s="279"/>
      <c r="B227" s="108"/>
      <c r="C227" s="108"/>
      <c r="D227" s="108"/>
      <c r="E227" s="108"/>
      <c r="F227" s="108"/>
      <c r="G227" s="108"/>
      <c r="H227" s="108"/>
      <c r="I227" s="108"/>
      <c r="J227" s="108"/>
      <c r="K227" s="108"/>
      <c r="L227" s="108"/>
      <c r="M227" s="108"/>
      <c r="N227" s="108"/>
      <c r="O227" s="108"/>
      <c r="P227" s="108"/>
      <c r="Q227" s="108"/>
      <c r="R227" s="109"/>
      <c r="S227" s="109"/>
      <c r="T227" s="109"/>
      <c r="U227" s="109"/>
      <c r="V227" s="109"/>
      <c r="W227" s="109"/>
      <c r="X227" s="109"/>
    </row>
    <row r="228" spans="1:24" s="110" customFormat="1" x14ac:dyDescent="0.3">
      <c r="A228" s="279"/>
      <c r="B228" s="108"/>
      <c r="C228" s="108"/>
      <c r="D228" s="108"/>
      <c r="E228" s="108"/>
      <c r="F228" s="108"/>
      <c r="G228" s="108"/>
      <c r="H228" s="108"/>
      <c r="I228" s="108"/>
      <c r="J228" s="108"/>
      <c r="K228" s="108"/>
      <c r="L228" s="108"/>
      <c r="M228" s="108"/>
      <c r="N228" s="108"/>
      <c r="O228" s="108"/>
      <c r="P228" s="108"/>
      <c r="Q228" s="108"/>
      <c r="R228" s="109"/>
      <c r="S228" s="109"/>
      <c r="T228" s="109"/>
      <c r="U228" s="109"/>
      <c r="V228" s="109"/>
      <c r="W228" s="109"/>
      <c r="X228" s="109"/>
    </row>
    <row r="229" spans="1:24" s="110" customFormat="1" x14ac:dyDescent="0.3">
      <c r="A229" s="279"/>
      <c r="B229" s="108"/>
      <c r="C229" s="108"/>
      <c r="D229" s="108"/>
      <c r="E229" s="108"/>
      <c r="F229" s="108"/>
      <c r="G229" s="108"/>
      <c r="H229" s="108"/>
      <c r="I229" s="108"/>
      <c r="J229" s="108"/>
      <c r="K229" s="108"/>
      <c r="L229" s="108"/>
      <c r="M229" s="108"/>
      <c r="N229" s="108"/>
      <c r="O229" s="108"/>
      <c r="P229" s="108"/>
      <c r="Q229" s="108"/>
      <c r="R229" s="109"/>
      <c r="S229" s="109"/>
      <c r="T229" s="109"/>
      <c r="U229" s="109"/>
      <c r="V229" s="109"/>
      <c r="W229" s="109"/>
      <c r="X229" s="109"/>
    </row>
    <row r="230" spans="1:24" s="110" customFormat="1" x14ac:dyDescent="0.3">
      <c r="A230" s="279"/>
      <c r="B230" s="108"/>
      <c r="C230" s="108"/>
      <c r="D230" s="108"/>
      <c r="E230" s="108"/>
      <c r="F230" s="108"/>
      <c r="G230" s="108"/>
      <c r="H230" s="108"/>
      <c r="I230" s="108"/>
      <c r="J230" s="108"/>
      <c r="K230" s="108"/>
      <c r="L230" s="108"/>
      <c r="M230" s="108"/>
      <c r="N230" s="108"/>
      <c r="O230" s="108"/>
      <c r="P230" s="108"/>
      <c r="Q230" s="108"/>
      <c r="R230" s="109"/>
      <c r="S230" s="109"/>
      <c r="T230" s="109"/>
      <c r="U230" s="109"/>
      <c r="V230" s="109"/>
      <c r="W230" s="109"/>
      <c r="X230" s="109"/>
    </row>
    <row r="231" spans="1:24" s="110" customFormat="1" x14ac:dyDescent="0.3">
      <c r="A231" s="279"/>
      <c r="B231" s="108"/>
      <c r="C231" s="108"/>
      <c r="D231" s="108"/>
      <c r="E231" s="108"/>
      <c r="F231" s="108"/>
      <c r="G231" s="108"/>
      <c r="H231" s="108"/>
      <c r="I231" s="108"/>
      <c r="J231" s="108"/>
      <c r="K231" s="108"/>
      <c r="L231" s="108"/>
      <c r="M231" s="108"/>
      <c r="N231" s="108"/>
      <c r="O231" s="108"/>
      <c r="P231" s="108"/>
      <c r="Q231" s="108"/>
      <c r="R231" s="109"/>
      <c r="S231" s="109"/>
      <c r="T231" s="109"/>
      <c r="U231" s="109"/>
      <c r="V231" s="109"/>
      <c r="W231" s="109"/>
      <c r="X231" s="109"/>
    </row>
    <row r="232" spans="1:24" s="110" customFormat="1" x14ac:dyDescent="0.3">
      <c r="A232" s="279"/>
      <c r="B232" s="108"/>
      <c r="C232" s="108"/>
      <c r="D232" s="108"/>
      <c r="E232" s="108"/>
      <c r="F232" s="108"/>
      <c r="G232" s="108"/>
      <c r="H232" s="108"/>
      <c r="I232" s="108"/>
      <c r="J232" s="108"/>
      <c r="K232" s="108"/>
      <c r="L232" s="108"/>
      <c r="M232" s="108"/>
      <c r="N232" s="108"/>
      <c r="O232" s="108"/>
      <c r="P232" s="108"/>
      <c r="Q232" s="108"/>
      <c r="R232" s="109"/>
      <c r="S232" s="109"/>
      <c r="T232" s="109"/>
      <c r="U232" s="109"/>
      <c r="V232" s="109"/>
      <c r="W232" s="109"/>
      <c r="X232" s="109"/>
    </row>
    <row r="233" spans="1:24" s="110" customFormat="1" x14ac:dyDescent="0.3">
      <c r="A233" s="279"/>
      <c r="B233" s="108"/>
      <c r="C233" s="108"/>
      <c r="D233" s="108"/>
      <c r="E233" s="108"/>
      <c r="F233" s="108"/>
      <c r="G233" s="108"/>
      <c r="H233" s="108"/>
      <c r="I233" s="108"/>
      <c r="J233" s="108"/>
      <c r="K233" s="108"/>
      <c r="L233" s="108"/>
      <c r="M233" s="108"/>
      <c r="N233" s="108"/>
      <c r="O233" s="108"/>
      <c r="P233" s="108"/>
      <c r="Q233" s="108"/>
      <c r="R233" s="109"/>
      <c r="S233" s="109"/>
      <c r="T233" s="109"/>
      <c r="U233" s="109"/>
      <c r="V233" s="109"/>
      <c r="W233" s="109"/>
      <c r="X233" s="109"/>
    </row>
    <row r="234" spans="1:24" s="110" customFormat="1" x14ac:dyDescent="0.3">
      <c r="A234" s="279"/>
      <c r="B234" s="108"/>
      <c r="C234" s="108"/>
      <c r="D234" s="108"/>
      <c r="E234" s="108"/>
      <c r="F234" s="108"/>
      <c r="G234" s="108"/>
      <c r="H234" s="108"/>
      <c r="I234" s="108"/>
      <c r="J234" s="108"/>
      <c r="K234" s="108"/>
      <c r="L234" s="108"/>
      <c r="M234" s="108"/>
      <c r="N234" s="108"/>
      <c r="O234" s="108"/>
      <c r="P234" s="108"/>
      <c r="Q234" s="108"/>
      <c r="R234" s="109"/>
      <c r="S234" s="109"/>
      <c r="T234" s="109"/>
      <c r="U234" s="109"/>
      <c r="V234" s="109"/>
      <c r="W234" s="109"/>
      <c r="X234" s="109"/>
    </row>
    <row r="235" spans="1:24" s="110" customFormat="1" x14ac:dyDescent="0.3">
      <c r="A235" s="279"/>
      <c r="B235" s="108"/>
      <c r="C235" s="108"/>
      <c r="D235" s="108"/>
      <c r="E235" s="108"/>
      <c r="F235" s="108"/>
      <c r="G235" s="108"/>
      <c r="H235" s="108"/>
      <c r="I235" s="108"/>
      <c r="J235" s="108"/>
      <c r="K235" s="108"/>
      <c r="L235" s="108"/>
      <c r="M235" s="108"/>
      <c r="N235" s="108"/>
      <c r="O235" s="108"/>
      <c r="P235" s="108"/>
      <c r="Q235" s="108"/>
      <c r="R235" s="109"/>
      <c r="S235" s="109"/>
      <c r="T235" s="109"/>
      <c r="U235" s="109"/>
      <c r="V235" s="109"/>
      <c r="W235" s="109"/>
      <c r="X235" s="109"/>
    </row>
    <row r="236" spans="1:24" s="110" customFormat="1" x14ac:dyDescent="0.3">
      <c r="A236" s="279"/>
      <c r="B236" s="108"/>
      <c r="C236" s="108"/>
      <c r="D236" s="108"/>
      <c r="E236" s="108"/>
      <c r="F236" s="108"/>
      <c r="G236" s="108"/>
      <c r="H236" s="108"/>
      <c r="I236" s="108"/>
      <c r="J236" s="108"/>
      <c r="K236" s="108"/>
      <c r="L236" s="108"/>
      <c r="M236" s="108"/>
      <c r="N236" s="108"/>
      <c r="O236" s="108"/>
      <c r="P236" s="108"/>
      <c r="Q236" s="108"/>
      <c r="R236" s="109"/>
      <c r="S236" s="109"/>
      <c r="T236" s="109"/>
      <c r="U236" s="109"/>
      <c r="V236" s="109"/>
      <c r="W236" s="109"/>
      <c r="X236" s="109"/>
    </row>
    <row r="237" spans="1:24" s="110" customFormat="1" x14ac:dyDescent="0.3">
      <c r="A237" s="279"/>
      <c r="B237" s="108"/>
      <c r="C237" s="108"/>
      <c r="D237" s="108"/>
      <c r="E237" s="108"/>
      <c r="F237" s="108"/>
      <c r="G237" s="108"/>
      <c r="H237" s="108"/>
      <c r="I237" s="108"/>
      <c r="J237" s="108"/>
      <c r="K237" s="108"/>
      <c r="L237" s="108"/>
      <c r="M237" s="108"/>
      <c r="N237" s="108"/>
      <c r="O237" s="108"/>
      <c r="P237" s="108"/>
      <c r="Q237" s="108"/>
      <c r="R237" s="109"/>
      <c r="S237" s="109"/>
      <c r="T237" s="109"/>
      <c r="U237" s="109"/>
      <c r="V237" s="109"/>
      <c r="W237" s="109"/>
      <c r="X237" s="109"/>
    </row>
    <row r="238" spans="1:24" s="110" customFormat="1" x14ac:dyDescent="0.3">
      <c r="A238" s="279"/>
      <c r="B238" s="108"/>
      <c r="C238" s="108"/>
      <c r="D238" s="108"/>
      <c r="E238" s="108"/>
      <c r="F238" s="108"/>
      <c r="G238" s="108"/>
      <c r="H238" s="108"/>
      <c r="I238" s="108"/>
      <c r="J238" s="108"/>
      <c r="K238" s="108"/>
      <c r="L238" s="108"/>
      <c r="M238" s="108"/>
      <c r="N238" s="108"/>
      <c r="O238" s="108"/>
      <c r="P238" s="108"/>
      <c r="Q238" s="108"/>
      <c r="R238" s="109"/>
      <c r="S238" s="109"/>
      <c r="T238" s="109"/>
      <c r="U238" s="109"/>
      <c r="V238" s="109"/>
      <c r="W238" s="109"/>
      <c r="X238" s="109"/>
    </row>
    <row r="239" spans="1:24" s="110" customFormat="1" x14ac:dyDescent="0.3">
      <c r="A239" s="279"/>
      <c r="B239" s="108"/>
      <c r="C239" s="108"/>
      <c r="D239" s="108"/>
      <c r="E239" s="108"/>
      <c r="F239" s="108"/>
      <c r="G239" s="108"/>
      <c r="H239" s="108"/>
      <c r="I239" s="108"/>
      <c r="J239" s="108"/>
      <c r="K239" s="108"/>
      <c r="L239" s="108"/>
      <c r="M239" s="108"/>
      <c r="N239" s="108"/>
      <c r="O239" s="108"/>
      <c r="P239" s="108"/>
      <c r="Q239" s="108"/>
      <c r="R239" s="109"/>
      <c r="S239" s="109"/>
      <c r="T239" s="109"/>
      <c r="U239" s="109"/>
      <c r="V239" s="109"/>
      <c r="W239" s="109"/>
      <c r="X239" s="109"/>
    </row>
  </sheetData>
  <mergeCells count="73">
    <mergeCell ref="B118:B125"/>
    <mergeCell ref="B126:B133"/>
    <mergeCell ref="K162:P162"/>
    <mergeCell ref="K163:P163"/>
    <mergeCell ref="K159:P159"/>
    <mergeCell ref="K160:P160"/>
    <mergeCell ref="K161:P161"/>
    <mergeCell ref="B110:B117"/>
    <mergeCell ref="A54:A61"/>
    <mergeCell ref="B54:B61"/>
    <mergeCell ref="A62:A69"/>
    <mergeCell ref="B62:B69"/>
    <mergeCell ref="K164:P164"/>
    <mergeCell ref="B142:B149"/>
    <mergeCell ref="B150:B157"/>
    <mergeCell ref="K158:P158"/>
    <mergeCell ref="A70:A77"/>
    <mergeCell ref="B70:B77"/>
    <mergeCell ref="A78:A85"/>
    <mergeCell ref="B78:B85"/>
    <mergeCell ref="B134:B141"/>
    <mergeCell ref="A86:A93"/>
    <mergeCell ref="B86:B93"/>
    <mergeCell ref="A94:A101"/>
    <mergeCell ref="B94:B101"/>
    <mergeCell ref="A102:A109"/>
    <mergeCell ref="B102:B109"/>
    <mergeCell ref="A110:A117"/>
    <mergeCell ref="A26:A27"/>
    <mergeCell ref="B26:B27"/>
    <mergeCell ref="A28:A29"/>
    <mergeCell ref="A46:A53"/>
    <mergeCell ref="B46:B53"/>
    <mergeCell ref="B28:B29"/>
    <mergeCell ref="B18:B19"/>
    <mergeCell ref="C18:C19"/>
    <mergeCell ref="D18:D19"/>
    <mergeCell ref="A38:A45"/>
    <mergeCell ref="B38:B45"/>
    <mergeCell ref="B20:B21"/>
    <mergeCell ref="C20:C21"/>
    <mergeCell ref="D20:D21"/>
    <mergeCell ref="B22:B23"/>
    <mergeCell ref="C22:C23"/>
    <mergeCell ref="D22:D23"/>
    <mergeCell ref="B24:B25"/>
    <mergeCell ref="C24:C25"/>
    <mergeCell ref="D24:D25"/>
    <mergeCell ref="A30:A37"/>
    <mergeCell ref="B30:B37"/>
    <mergeCell ref="B14:B15"/>
    <mergeCell ref="C14:C15"/>
    <mergeCell ref="D14:D15"/>
    <mergeCell ref="B16:B17"/>
    <mergeCell ref="C16:C17"/>
    <mergeCell ref="D16:D17"/>
    <mergeCell ref="Q6:R7"/>
    <mergeCell ref="E7:H7"/>
    <mergeCell ref="B12:B13"/>
    <mergeCell ref="C12:C13"/>
    <mergeCell ref="D12:D13"/>
    <mergeCell ref="Q3:R3"/>
    <mergeCell ref="E4:J4"/>
    <mergeCell ref="Q4:R4"/>
    <mergeCell ref="E5:J5"/>
    <mergeCell ref="Q5:R5"/>
    <mergeCell ref="C26:C27"/>
    <mergeCell ref="C28:C29"/>
    <mergeCell ref="E9:J9"/>
    <mergeCell ref="E2:J2"/>
    <mergeCell ref="K2:P2"/>
    <mergeCell ref="E3:J3"/>
    <mergeCell ref="E6:J6"/>
  </mergeCells>
  <pageMargins left="0.23622047244094491" right="0.23622047244094491" top="0.74803149606299213" bottom="0.74803149606299213" header="0.31496062992125984" footer="0.31496062992125984"/>
  <pageSetup paperSize="8" scale="22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66"/>
  <sheetViews>
    <sheetView workbookViewId="0">
      <selection activeCell="A165" sqref="A165:A166"/>
    </sheetView>
  </sheetViews>
  <sheetFormatPr defaultRowHeight="14.4" x14ac:dyDescent="0.3"/>
  <cols>
    <col min="1" max="1" width="15.77734375" style="24" bestFit="1" customWidth="1"/>
    <col min="2" max="2" width="23.5546875" style="24" bestFit="1" customWidth="1"/>
    <col min="3" max="15" width="9.44140625" style="24" customWidth="1"/>
    <col min="16" max="16" width="9.44140625" style="5" customWidth="1"/>
    <col min="17" max="17" width="22.21875" style="5" customWidth="1"/>
    <col min="18" max="22" width="8.88671875" style="5" customWidth="1"/>
    <col min="23" max="23" width="8.88671875" customWidth="1"/>
  </cols>
  <sheetData>
    <row r="1" spans="1:16" ht="4.6500000000000004" customHeight="1" x14ac:dyDescent="0.3">
      <c r="A1" s="111"/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2"/>
    </row>
    <row r="2" spans="1:16" ht="25.8" x14ac:dyDescent="0.3">
      <c r="A2" s="111"/>
      <c r="B2" s="213"/>
      <c r="C2" s="330" t="s">
        <v>70</v>
      </c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213"/>
      <c r="P2" s="213"/>
    </row>
    <row r="3" spans="1:16" ht="4.6500000000000004" customHeight="1" x14ac:dyDescent="0.3">
      <c r="A3" s="111"/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2"/>
    </row>
    <row r="4" spans="1:16" ht="15" customHeight="1" x14ac:dyDescent="0.3">
      <c r="A4" s="111"/>
      <c r="B4" s="211"/>
      <c r="C4" s="331" t="s">
        <v>71</v>
      </c>
      <c r="D4" s="331"/>
      <c r="E4" s="331"/>
      <c r="F4" s="331"/>
      <c r="G4" s="331"/>
      <c r="H4" s="331"/>
      <c r="I4" s="214"/>
      <c r="J4" s="332"/>
      <c r="K4" s="332"/>
      <c r="L4" s="332"/>
      <c r="M4" s="332"/>
      <c r="N4" s="332"/>
      <c r="O4" s="211"/>
      <c r="P4" s="212"/>
    </row>
    <row r="5" spans="1:16" ht="15" customHeight="1" x14ac:dyDescent="0.3">
      <c r="A5" s="111"/>
      <c r="B5" s="215" t="s">
        <v>2</v>
      </c>
      <c r="C5" s="333">
        <f>+'Modulo_D''Ordine_AI25'!E3</f>
        <v>0</v>
      </c>
      <c r="D5" s="333"/>
      <c r="E5" s="333"/>
      <c r="F5" s="333"/>
      <c r="G5" s="333"/>
      <c r="H5" s="333"/>
      <c r="I5" s="112"/>
      <c r="J5" s="215" t="s">
        <v>72</v>
      </c>
      <c r="K5" s="113"/>
      <c r="L5" s="211"/>
      <c r="M5" s="211"/>
      <c r="N5" s="215" t="s">
        <v>26</v>
      </c>
      <c r="O5" s="334">
        <f>SUM(O14:O652)</f>
        <v>0</v>
      </c>
      <c r="P5" s="334"/>
    </row>
    <row r="6" spans="1:16" ht="15" customHeight="1" x14ac:dyDescent="0.3">
      <c r="A6" s="111"/>
      <c r="B6" s="215" t="s">
        <v>8</v>
      </c>
      <c r="C6" s="319">
        <f>+'Modulo_D''Ordine_AI25'!E7</f>
        <v>0</v>
      </c>
      <c r="D6" s="319"/>
      <c r="E6" s="319"/>
      <c r="F6" s="319"/>
      <c r="G6" s="319"/>
      <c r="H6" s="319"/>
      <c r="I6" s="114"/>
      <c r="J6" s="215" t="s">
        <v>73</v>
      </c>
      <c r="K6" s="115"/>
      <c r="L6" s="211"/>
      <c r="M6" s="211"/>
      <c r="N6" s="211"/>
      <c r="O6" s="211"/>
      <c r="P6" s="212"/>
    </row>
    <row r="7" spans="1:16" ht="15" customHeight="1" x14ac:dyDescent="0.3">
      <c r="A7" s="111"/>
      <c r="B7" s="215"/>
      <c r="C7" s="319"/>
      <c r="D7" s="319"/>
      <c r="E7" s="319"/>
      <c r="F7" s="319"/>
      <c r="G7" s="319"/>
      <c r="H7" s="319"/>
      <c r="I7" s="114"/>
      <c r="J7" s="211"/>
      <c r="K7" s="211"/>
      <c r="L7" s="211"/>
      <c r="M7" s="211"/>
      <c r="N7" s="215" t="s">
        <v>27</v>
      </c>
      <c r="O7" s="320">
        <f>+O8+O9</f>
        <v>0</v>
      </c>
      <c r="P7" s="320"/>
    </row>
    <row r="8" spans="1:16" ht="15" customHeight="1" x14ac:dyDescent="0.3">
      <c r="A8" s="111"/>
      <c r="B8" s="215"/>
      <c r="C8" s="319"/>
      <c r="D8" s="319"/>
      <c r="E8" s="319"/>
      <c r="F8" s="319"/>
      <c r="G8" s="319"/>
      <c r="H8" s="319"/>
      <c r="I8" s="114"/>
      <c r="J8" s="215" t="s">
        <v>74</v>
      </c>
      <c r="K8" s="113"/>
      <c r="L8" s="211"/>
      <c r="M8" s="211"/>
      <c r="N8" s="219" t="s">
        <v>75</v>
      </c>
      <c r="O8" s="321">
        <f>+O9*0.22</f>
        <v>0</v>
      </c>
      <c r="P8" s="321"/>
    </row>
    <row r="9" spans="1:16" ht="15" customHeight="1" x14ac:dyDescent="0.3">
      <c r="A9" s="111"/>
      <c r="B9" s="215" t="s">
        <v>9</v>
      </c>
      <c r="C9" s="324">
        <f>+'Modulo_D''Ordine_AI25'!J7</f>
        <v>0</v>
      </c>
      <c r="D9" s="324"/>
      <c r="E9" s="324"/>
      <c r="F9" s="324"/>
      <c r="G9" s="324"/>
      <c r="H9" s="324"/>
      <c r="I9" s="116"/>
      <c r="J9" s="215" t="s">
        <v>76</v>
      </c>
      <c r="K9" s="117"/>
      <c r="L9" s="211"/>
      <c r="M9" s="211"/>
      <c r="N9" s="219" t="s">
        <v>77</v>
      </c>
      <c r="O9" s="321">
        <f>SUM(P14:P654)</f>
        <v>0</v>
      </c>
      <c r="P9" s="321"/>
    </row>
    <row r="10" spans="1:16" ht="4.6500000000000004" customHeight="1" x14ac:dyDescent="0.3">
      <c r="A10" s="111"/>
      <c r="B10" s="216"/>
      <c r="C10" s="217"/>
      <c r="D10" s="218"/>
      <c r="E10" s="218"/>
      <c r="F10" s="218"/>
      <c r="G10" s="218"/>
      <c r="H10" s="218"/>
      <c r="I10" s="218"/>
      <c r="J10" s="219"/>
      <c r="K10" s="211"/>
      <c r="L10" s="211"/>
      <c r="M10" s="211"/>
      <c r="N10" s="219"/>
      <c r="O10" s="220"/>
      <c r="P10" s="220"/>
    </row>
    <row r="11" spans="1:16" ht="15" customHeight="1" x14ac:dyDescent="0.3">
      <c r="A11" s="111"/>
      <c r="B11" s="215" t="s">
        <v>78</v>
      </c>
      <c r="C11" s="305"/>
      <c r="D11" s="305"/>
      <c r="E11" s="325" t="s">
        <v>79</v>
      </c>
      <c r="F11" s="325"/>
      <c r="G11" s="305"/>
      <c r="H11" s="305"/>
      <c r="I11" s="118"/>
      <c r="J11" s="326" t="s">
        <v>80</v>
      </c>
      <c r="K11" s="326"/>
      <c r="L11" s="326"/>
      <c r="M11" s="326"/>
      <c r="N11" s="326"/>
      <c r="O11" s="305"/>
      <c r="P11" s="305"/>
    </row>
    <row r="12" spans="1:16" ht="4.6500000000000004" customHeight="1" thickBot="1" x14ac:dyDescent="0.35">
      <c r="A12" s="111"/>
      <c r="B12" s="211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21"/>
      <c r="P12" s="222"/>
    </row>
    <row r="13" spans="1:16" s="14" customFormat="1" ht="29.4" thickBot="1" x14ac:dyDescent="0.35">
      <c r="A13" s="119"/>
      <c r="B13" s="120" t="str">
        <f>+'Modulo_D''Ordine_AI25'!C11</f>
        <v>cantante</v>
      </c>
      <c r="C13" s="120" t="str">
        <f>+'Modulo_D''Ordine_AI25'!E11</f>
        <v>referenza</v>
      </c>
      <c r="D13" s="120" t="str">
        <f>+'Modulo_D''Ordine_AI25'!F11</f>
        <v>manica</v>
      </c>
      <c r="E13" s="120" t="str">
        <f>+'Modulo_D''Ordine_AI25'!G11</f>
        <v>tipologia</v>
      </c>
      <c r="F13" s="120" t="str">
        <f>+'Modulo_D''Ordine_AI25'!H11</f>
        <v>colore referenza</v>
      </c>
      <c r="G13" s="120" t="str">
        <f>+'Modulo_D''Ordine_AI25'!I11</f>
        <v>colore stampa</v>
      </c>
      <c r="H13" s="120" t="str">
        <f>+'Modulo_D''Ordine_AI25'!J11</f>
        <v>c.unitario (iva escl)</v>
      </c>
      <c r="I13" s="120" t="s">
        <v>20</v>
      </c>
      <c r="J13" s="121" t="str">
        <f>+'Modulo_D''Ordine_AI25'!L11</f>
        <v>S</v>
      </c>
      <c r="K13" s="121" t="str">
        <f>+'Modulo_D''Ordine_AI25'!M11</f>
        <v>M</v>
      </c>
      <c r="L13" s="121" t="str">
        <f>+'Modulo_D''Ordine_AI25'!N11</f>
        <v>L</v>
      </c>
      <c r="M13" s="121" t="str">
        <f>+'Modulo_D''Ordine_AI25'!O11</f>
        <v>XL</v>
      </c>
      <c r="N13" s="121" t="str">
        <f>+'Modulo_D''Ordine_AI25'!P11</f>
        <v>XXL</v>
      </c>
      <c r="O13" s="120" t="str">
        <f>+'Modulo_D''Ordine_AI25'!Q11</f>
        <v>tot pezzi</v>
      </c>
      <c r="P13" s="122" t="str">
        <f>+'Modulo_D''Ordine_AI25'!R11</f>
        <v>tot valore</v>
      </c>
    </row>
    <row r="14" spans="1:16" s="24" customFormat="1" ht="29.4" thickBot="1" x14ac:dyDescent="0.35">
      <c r="A14" s="327"/>
      <c r="B14" s="251" t="s">
        <v>29</v>
      </c>
      <c r="C14" s="251" t="str">
        <f>+'Modulo_D''Ordine_AI25'!E12</f>
        <v>FELPA CON ZIP</v>
      </c>
      <c r="D14" s="251" t="str">
        <f>+'Modulo_D''Ordine_AI25'!F12</f>
        <v>lunga</v>
      </c>
      <c r="E14" s="251" t="str">
        <f>+'Modulo_D''Ordine_AI25'!G12</f>
        <v>FAIR TRADE</v>
      </c>
      <c r="F14" s="251" t="str">
        <f>+'Modulo_D''Ordine_AI25'!H12</f>
        <v>nera</v>
      </c>
      <c r="G14" s="251" t="str">
        <f>+'Modulo_D''Ordine_AI25'!I12</f>
        <v>bianca</v>
      </c>
      <c r="H14" s="252">
        <f>+'Modulo_D''Ordine_AI25'!J24</f>
        <v>35</v>
      </c>
      <c r="I14" s="253">
        <f>'Modulo_D''Ordine_AI25'!K12</f>
        <v>0</v>
      </c>
      <c r="J14" s="253">
        <f>'Modulo_D''Ordine_AI25'!L12</f>
        <v>0</v>
      </c>
      <c r="K14" s="253">
        <f>'Modulo_D''Ordine_AI25'!M12</f>
        <v>0</v>
      </c>
      <c r="L14" s="253">
        <f>'Modulo_D''Ordine_AI25'!N12</f>
        <v>0</v>
      </c>
      <c r="M14" s="253">
        <f>'Modulo_D''Ordine_AI25'!O12</f>
        <v>0</v>
      </c>
      <c r="N14" s="253">
        <f>'Modulo_D''Ordine_AI25'!P12</f>
        <v>0</v>
      </c>
      <c r="O14" s="253">
        <f>'Modulo_D''Ordine_AI25'!Q12</f>
        <v>0</v>
      </c>
      <c r="P14" s="254">
        <f>'Modulo_D''Ordine_AI25'!R12</f>
        <v>0</v>
      </c>
    </row>
    <row r="15" spans="1:16" s="24" customFormat="1" ht="29.25" customHeight="1" thickBot="1" x14ac:dyDescent="0.35">
      <c r="A15" s="328"/>
      <c r="B15" s="124" t="str">
        <f>+'Modulo_D''Ordine_AI25'!D12</f>
        <v>SEMPRE ALLEGRI</v>
      </c>
      <c r="C15" s="124" t="str">
        <f>+'Modulo_D''Ordine_AI25'!E13</f>
        <v>FELPA INTERA</v>
      </c>
      <c r="D15" s="124" t="str">
        <f>+'Modulo_D''Ordine_AI25'!F13</f>
        <v>lunga</v>
      </c>
      <c r="E15" s="124" t="str">
        <f>+'Modulo_D''Ordine_AI25'!G13</f>
        <v>bio</v>
      </c>
      <c r="F15" s="125" t="str">
        <f>+'Modulo_D''Ordine_AI25'!H13</f>
        <v>grigia</v>
      </c>
      <c r="G15" s="124" t="str">
        <f>+'Modulo_D''Ordine_AI25'!I13</f>
        <v>bianca</v>
      </c>
      <c r="H15" s="126">
        <f>+'Modulo_D''Ordine_AI25'!J13</f>
        <v>30</v>
      </c>
      <c r="I15" s="123">
        <f>'Modulo_D''Ordine_AI25'!K13</f>
        <v>0</v>
      </c>
      <c r="J15" s="123">
        <f>'Modulo_D''Ordine_AI25'!L13</f>
        <v>0</v>
      </c>
      <c r="K15" s="123">
        <f>'Modulo_D''Ordine_AI25'!M13</f>
        <v>0</v>
      </c>
      <c r="L15" s="123">
        <f>'Modulo_D''Ordine_AI25'!N13</f>
        <v>0</v>
      </c>
      <c r="M15" s="123">
        <f>'Modulo_D''Ordine_AI25'!O13</f>
        <v>0</v>
      </c>
      <c r="N15" s="123">
        <f>'Modulo_D''Ordine_AI25'!P13</f>
        <v>0</v>
      </c>
      <c r="O15" s="123">
        <f>'Modulo_D''Ordine_AI25'!Q13</f>
        <v>0</v>
      </c>
      <c r="P15" s="255">
        <f>'Modulo_D''Ordine_AI25'!R13</f>
        <v>0</v>
      </c>
    </row>
    <row r="16" spans="1:16" s="24" customFormat="1" ht="29.4" thickBot="1" x14ac:dyDescent="0.35">
      <c r="A16" s="329"/>
      <c r="B16" s="125" t="s">
        <v>40</v>
      </c>
      <c r="C16" s="125" t="str">
        <f>+'Modulo_D''Ordine_AI25'!E16</f>
        <v>FELPA CON ZIP</v>
      </c>
      <c r="D16" s="125" t="str">
        <f>+'Modulo_D''Ordine_AI25'!F16</f>
        <v>lunga</v>
      </c>
      <c r="E16" s="125" t="str">
        <f>+'Modulo_D''Ordine_AI25'!G16</f>
        <v>FAIR TRADE</v>
      </c>
      <c r="F16" s="256" t="str">
        <f>+'Modulo_D''Ordine_AI25'!H14</f>
        <v>nera</v>
      </c>
      <c r="G16" s="125" t="str">
        <f>+'Modulo_D''Ordine_AI25'!I16</f>
        <v>bianca</v>
      </c>
      <c r="H16" s="127">
        <f>+'Modulo_D''Ordine_AI25'!J12</f>
        <v>35</v>
      </c>
      <c r="I16" s="123">
        <f>'Modulo_D''Ordine_AI25'!K16</f>
        <v>0</v>
      </c>
      <c r="J16" s="128">
        <f>'Modulo_D''Ordine_AI25'!L16</f>
        <v>0</v>
      </c>
      <c r="K16" s="128">
        <f>'Modulo_D''Ordine_AI25'!M16</f>
        <v>0</v>
      </c>
      <c r="L16" s="128">
        <f>'Modulo_D''Ordine_AI25'!N16</f>
        <v>0</v>
      </c>
      <c r="M16" s="128">
        <f>'Modulo_D''Ordine_AI25'!O16</f>
        <v>0</v>
      </c>
      <c r="N16" s="128">
        <f>'Modulo_D''Ordine_AI25'!P16</f>
        <v>0</v>
      </c>
      <c r="O16" s="123">
        <f>'Modulo_D''Ordine_AI25'!Q14</f>
        <v>0</v>
      </c>
      <c r="P16" s="255">
        <f>'Modulo_D''Ordine_AI25'!R14</f>
        <v>0</v>
      </c>
    </row>
    <row r="17" spans="1:16" s="24" customFormat="1" ht="27.75" customHeight="1" thickBot="1" x14ac:dyDescent="0.35">
      <c r="A17" s="329"/>
      <c r="B17" s="125" t="s">
        <v>40</v>
      </c>
      <c r="C17" s="125" t="str">
        <f>+'Modulo_D''Ordine_AI25'!E17</f>
        <v>FELPA INTERA</v>
      </c>
      <c r="D17" s="125" t="str">
        <f>+'Modulo_D''Ordine_AI25'!F17</f>
        <v>lunga</v>
      </c>
      <c r="E17" s="129" t="str">
        <f>+'Modulo_D''Ordine_AI25'!G17</f>
        <v>bio</v>
      </c>
      <c r="F17" s="130" t="str">
        <f>+'Modulo_D''Ordine_AI25'!H15</f>
        <v>grigia</v>
      </c>
      <c r="G17" s="131" t="str">
        <f>+'Modulo_D''Ordine_AI25'!I17</f>
        <v>bianca</v>
      </c>
      <c r="H17" s="127">
        <f>+'Modulo_D''Ordine_AI25'!J13</f>
        <v>30</v>
      </c>
      <c r="I17" s="123">
        <f>'Modulo_D''Ordine_AI25'!K17</f>
        <v>0</v>
      </c>
      <c r="J17" s="128">
        <v>0</v>
      </c>
      <c r="K17" s="128">
        <f>'Modulo_D''Ordine_AI25'!M17</f>
        <v>0</v>
      </c>
      <c r="L17" s="128">
        <f>'Modulo_D''Ordine_AI25'!N17</f>
        <v>0</v>
      </c>
      <c r="M17" s="128">
        <f>'Modulo_D''Ordine_AI25'!O17</f>
        <v>0</v>
      </c>
      <c r="N17" s="128">
        <f>'Modulo_D''Ordine_AI25'!P17</f>
        <v>0</v>
      </c>
      <c r="O17" s="123">
        <f>'Modulo_D''Ordine_AI25'!Q15</f>
        <v>0</v>
      </c>
      <c r="P17" s="255">
        <f>'Modulo_D''Ordine_AI25'!R15</f>
        <v>0</v>
      </c>
    </row>
    <row r="18" spans="1:16" s="24" customFormat="1" ht="29.4" thickBot="1" x14ac:dyDescent="0.35">
      <c r="A18" s="329"/>
      <c r="B18" s="125" t="s">
        <v>42</v>
      </c>
      <c r="C18" s="125" t="str">
        <f>+'Modulo_D''Ordine_AI25'!E18</f>
        <v>FELPA CON ZIP</v>
      </c>
      <c r="D18" s="125" t="str">
        <f>+'Modulo_D''Ordine_AI25'!F18</f>
        <v>lunga</v>
      </c>
      <c r="E18" s="125" t="str">
        <f>+'Modulo_D''Ordine_AI25'!G18</f>
        <v>FAIR TRADE</v>
      </c>
      <c r="F18" s="124" t="str">
        <f>+'Modulo_D''Ordine_AI25'!H18</f>
        <v>nera</v>
      </c>
      <c r="G18" s="125" t="str">
        <f>+'Modulo_D''Ordine_AI25'!I18</f>
        <v>bianca</v>
      </c>
      <c r="H18" s="127">
        <f>'Modulo_D''Ordine_AI25'!J18</f>
        <v>35</v>
      </c>
      <c r="I18" s="123">
        <f>'Modulo_D''Ordine_AI25'!K18</f>
        <v>0</v>
      </c>
      <c r="J18" s="128">
        <f>'Modulo_D''Ordine_AI25'!L18</f>
        <v>0</v>
      </c>
      <c r="K18" s="128">
        <f>'Modulo_D''Ordine_AI25'!M18</f>
        <v>0</v>
      </c>
      <c r="L18" s="128">
        <f>'Modulo_D''Ordine_AI25'!N18</f>
        <v>0</v>
      </c>
      <c r="M18" s="128">
        <f>'Modulo_D''Ordine_AI25'!O18</f>
        <v>0</v>
      </c>
      <c r="N18" s="128">
        <f>'Modulo_D''Ordine_AI25'!P18</f>
        <v>0</v>
      </c>
      <c r="O18" s="123">
        <f>'Modulo_D''Ordine_AI25'!Q16</f>
        <v>0</v>
      </c>
      <c r="P18" s="255">
        <f>'Modulo_D''Ordine_AI25'!R16</f>
        <v>0</v>
      </c>
    </row>
    <row r="19" spans="1:16" s="24" customFormat="1" ht="33.75" customHeight="1" thickBot="1" x14ac:dyDescent="0.35">
      <c r="A19" s="329"/>
      <c r="B19" s="125" t="s">
        <v>42</v>
      </c>
      <c r="C19" s="125" t="str">
        <f>+'Modulo_D''Ordine_AI25'!E19</f>
        <v>FELPA INTERA</v>
      </c>
      <c r="D19" s="125" t="str">
        <f>+'Modulo_D''Ordine_AI25'!F19</f>
        <v>lunga</v>
      </c>
      <c r="E19" s="125" t="str">
        <f>+'Modulo_D''Ordine_AI25'!G19</f>
        <v>bio</v>
      </c>
      <c r="F19" s="125" t="str">
        <f>+'Modulo_D''Ordine_AI25'!H19</f>
        <v>grigia</v>
      </c>
      <c r="G19" s="125" t="str">
        <f>+'Modulo_D''Ordine_AI25'!I19</f>
        <v>bianca</v>
      </c>
      <c r="H19" s="127">
        <f>'Modulo_D''Ordine_AI25'!J19</f>
        <v>30</v>
      </c>
      <c r="I19" s="123">
        <f>'Modulo_D''Ordine_AI25'!K19</f>
        <v>0</v>
      </c>
      <c r="J19" s="128">
        <f>'Modulo_D''Ordine_AI25'!L19</f>
        <v>0</v>
      </c>
      <c r="K19" s="128">
        <f>'Modulo_D''Ordine_AI25'!M19</f>
        <v>0</v>
      </c>
      <c r="L19" s="128">
        <f>'Modulo_D''Ordine_AI25'!N19</f>
        <v>0</v>
      </c>
      <c r="M19" s="128">
        <f>'Modulo_D''Ordine_AI25'!O19</f>
        <v>0</v>
      </c>
      <c r="N19" s="128">
        <f>'Modulo_D''Ordine_AI25'!P19</f>
        <v>0</v>
      </c>
      <c r="O19" s="123">
        <f>'Modulo_D''Ordine_AI25'!Q17</f>
        <v>0</v>
      </c>
      <c r="P19" s="255">
        <f>'Modulo_D''Ordine_AI25'!R17</f>
        <v>0</v>
      </c>
    </row>
    <row r="20" spans="1:16" s="24" customFormat="1" ht="29.4" thickBot="1" x14ac:dyDescent="0.35">
      <c r="A20" s="329"/>
      <c r="B20" s="125" t="s">
        <v>39</v>
      </c>
      <c r="C20" s="125" t="str">
        <f>+'Modulo_D''Ordine_AI25'!E22</f>
        <v>FELPA CON ZIP</v>
      </c>
      <c r="D20" s="125" t="str">
        <f>+'Modulo_D''Ordine_AI25'!F22</f>
        <v>lunga</v>
      </c>
      <c r="E20" s="125" t="str">
        <f>+'Modulo_D''Ordine_AI25'!G22</f>
        <v>FAIR TRADE</v>
      </c>
      <c r="F20" s="125" t="str">
        <f>+'Modulo_D''Ordine_AI25'!H22</f>
        <v>nera</v>
      </c>
      <c r="G20" s="125" t="str">
        <f>+'Modulo_D''Ordine_AI25'!I22</f>
        <v>bianca</v>
      </c>
      <c r="H20" s="127">
        <f>'Modulo_D''Ordine_AI25'!J22</f>
        <v>35</v>
      </c>
      <c r="I20" s="123">
        <f>'Modulo_D''Ordine_AI25'!K20</f>
        <v>0</v>
      </c>
      <c r="J20" s="128">
        <f>'Modulo_D''Ordine_AI25'!L20</f>
        <v>0</v>
      </c>
      <c r="K20" s="128">
        <f>'Modulo_D''Ordine_AI25'!M20</f>
        <v>0</v>
      </c>
      <c r="L20" s="128">
        <f>'Modulo_D''Ordine_AI25'!N20</f>
        <v>0</v>
      </c>
      <c r="M20" s="128">
        <f>'Modulo_D''Ordine_AI25'!O20</f>
        <v>0</v>
      </c>
      <c r="N20" s="128">
        <f>'Modulo_D''Ordine_AI25'!P20</f>
        <v>0</v>
      </c>
      <c r="O20" s="123">
        <f>'Modulo_D''Ordine_AI25'!Q18</f>
        <v>0</v>
      </c>
      <c r="P20" s="255">
        <f>'Modulo_D''Ordine_AI25'!R18</f>
        <v>0</v>
      </c>
    </row>
    <row r="21" spans="1:16" s="24" customFormat="1" ht="33" customHeight="1" thickBot="1" x14ac:dyDescent="0.35">
      <c r="A21" s="329"/>
      <c r="B21" s="125" t="s">
        <v>39</v>
      </c>
      <c r="C21" s="125" t="str">
        <f>+'Modulo_D''Ordine_AI25'!E23</f>
        <v>FELPA INTERA</v>
      </c>
      <c r="D21" s="125" t="str">
        <f>+'Modulo_D''Ordine_AI25'!F23</f>
        <v>lunga</v>
      </c>
      <c r="E21" s="125" t="str">
        <f>+'Modulo_D''Ordine_AI25'!G23</f>
        <v>bio</v>
      </c>
      <c r="F21" s="125" t="str">
        <f>+'Modulo_D''Ordine_AI25'!H23</f>
        <v>grigia</v>
      </c>
      <c r="G21" s="125" t="str">
        <f>+'Modulo_D''Ordine_AI25'!I23</f>
        <v>bianca</v>
      </c>
      <c r="H21" s="127">
        <f>'Modulo_D''Ordine_AI25'!J23</f>
        <v>30</v>
      </c>
      <c r="I21" s="123">
        <f>'Modulo_D''Ordine_AI25'!K21</f>
        <v>0</v>
      </c>
      <c r="J21" s="128">
        <f>'Modulo_D''Ordine_AI25'!L21</f>
        <v>0</v>
      </c>
      <c r="K21" s="128">
        <f>'Modulo_D''Ordine_AI25'!M21</f>
        <v>0</v>
      </c>
      <c r="L21" s="128">
        <f>'Modulo_D''Ordine_AI25'!N21</f>
        <v>0</v>
      </c>
      <c r="M21" s="128">
        <f>'Modulo_D''Ordine_AI25'!O21</f>
        <v>0</v>
      </c>
      <c r="N21" s="128">
        <f>'Modulo_D''Ordine_AI25'!P21</f>
        <v>0</v>
      </c>
      <c r="O21" s="123">
        <f>'Modulo_D''Ordine_AI25'!Q19</f>
        <v>0</v>
      </c>
      <c r="P21" s="255">
        <f>'Modulo_D''Ordine_AI25'!R19</f>
        <v>0</v>
      </c>
    </row>
    <row r="22" spans="1:16" s="24" customFormat="1" ht="29.4" thickBot="1" x14ac:dyDescent="0.35">
      <c r="A22" s="329"/>
      <c r="B22" s="132" t="s">
        <v>43</v>
      </c>
      <c r="C22" s="132" t="str">
        <f>+'Modulo_D''Ordine_AI25'!E24</f>
        <v>FELPA CON ZIP</v>
      </c>
      <c r="D22" s="132" t="str">
        <f>+'Modulo_D''Ordine_AI25'!F24</f>
        <v>lunga</v>
      </c>
      <c r="E22" s="132" t="str">
        <f>+'Modulo_D''Ordine_AI25'!G24</f>
        <v>FAIR TRADE</v>
      </c>
      <c r="F22" s="132" t="str">
        <f>+'Modulo_D''Ordine_AI25'!H24</f>
        <v>nera</v>
      </c>
      <c r="G22" s="132" t="str">
        <f>+'Modulo_D''Ordine_AI25'!I24</f>
        <v>bianca</v>
      </c>
      <c r="H22" s="133">
        <f>'Modulo_D''Ordine_AI25'!J24</f>
        <v>35</v>
      </c>
      <c r="I22" s="123">
        <f>'Modulo_D''Ordine_AI25'!K22</f>
        <v>0</v>
      </c>
      <c r="J22" s="128">
        <f>'Modulo_D''Ordine_AI25'!L22</f>
        <v>0</v>
      </c>
      <c r="K22" s="128">
        <f>'Modulo_D''Ordine_AI25'!M22</f>
        <v>0</v>
      </c>
      <c r="L22" s="128">
        <f>'Modulo_D''Ordine_AI25'!N22</f>
        <v>0</v>
      </c>
      <c r="M22" s="128">
        <f>'Modulo_D''Ordine_AI25'!O22</f>
        <v>0</v>
      </c>
      <c r="N22" s="128">
        <f>'Modulo_D''Ordine_AI25'!P22</f>
        <v>0</v>
      </c>
      <c r="O22" s="123">
        <f>'Modulo_D''Ordine_AI25'!Q20</f>
        <v>0</v>
      </c>
      <c r="P22" s="255">
        <f>'Modulo_D''Ordine_AI25'!R20</f>
        <v>0</v>
      </c>
    </row>
    <row r="23" spans="1:16" s="24" customFormat="1" ht="32.25" customHeight="1" thickBot="1" x14ac:dyDescent="0.35">
      <c r="A23" s="329"/>
      <c r="B23" s="132" t="s">
        <v>43</v>
      </c>
      <c r="C23" s="132" t="str">
        <f>+'Modulo_D''Ordine_AI25'!E25</f>
        <v>FELPA INTERA</v>
      </c>
      <c r="D23" s="132" t="str">
        <f>+'Modulo_D''Ordine_AI25'!F25</f>
        <v>lunga</v>
      </c>
      <c r="E23" s="132" t="str">
        <f>+'Modulo_D''Ordine_AI25'!G25</f>
        <v>bio</v>
      </c>
      <c r="F23" s="132" t="str">
        <f>+'Modulo_D''Ordine_AI25'!H25</f>
        <v>grigia</v>
      </c>
      <c r="G23" s="132" t="str">
        <f>+'Modulo_D''Ordine_AI25'!I25</f>
        <v>bianca</v>
      </c>
      <c r="H23" s="133">
        <f>'Modulo_D''Ordine_AI25'!J25</f>
        <v>30</v>
      </c>
      <c r="I23" s="123">
        <f>'Modulo_D''Ordine_AI25'!K23</f>
        <v>0</v>
      </c>
      <c r="J23" s="128">
        <f>'Modulo_D''Ordine_AI25'!L23</f>
        <v>0</v>
      </c>
      <c r="K23" s="128">
        <f>'Modulo_D''Ordine_AI25'!M23</f>
        <v>0</v>
      </c>
      <c r="L23" s="128">
        <f>'Modulo_D''Ordine_AI25'!N23</f>
        <v>0</v>
      </c>
      <c r="M23" s="128">
        <f>'Modulo_D''Ordine_AI25'!O23</f>
        <v>0</v>
      </c>
      <c r="N23" s="128">
        <f>'Modulo_D''Ordine_AI25'!P23</f>
        <v>0</v>
      </c>
      <c r="O23" s="123">
        <f>'Modulo_D''Ordine_AI25'!Q21</f>
        <v>0</v>
      </c>
      <c r="P23" s="255">
        <f>'Modulo_D''Ordine_AI25'!R21</f>
        <v>0</v>
      </c>
    </row>
    <row r="24" spans="1:16" s="137" customFormat="1" ht="32.25" customHeight="1" thickBot="1" x14ac:dyDescent="0.35">
      <c r="A24" s="317"/>
      <c r="B24" s="134" t="s">
        <v>44</v>
      </c>
      <c r="C24" s="135" t="str">
        <f>+'Modulo_D''Ordine_AI25'!E18</f>
        <v>FELPA CON ZIP</v>
      </c>
      <c r="D24" s="135" t="str">
        <f>+'Modulo_D''Ordine_AI25'!F18</f>
        <v>lunga</v>
      </c>
      <c r="E24" s="135" t="str">
        <f>+'Modulo_D''Ordine_AI25'!G18</f>
        <v>FAIR TRADE</v>
      </c>
      <c r="F24" s="135" t="str">
        <f>+'Modulo_D''Ordine_AI25'!H18</f>
        <v>nera</v>
      </c>
      <c r="G24" s="135" t="str">
        <f>+'Modulo_D''Ordine_AI25'!I18</f>
        <v>bianca</v>
      </c>
      <c r="H24" s="136">
        <f>+'Modulo_D''Ordine_AI25'!J18</f>
        <v>35</v>
      </c>
      <c r="I24" s="123">
        <f>'Modulo_D''Ordine_AI25'!K24</f>
        <v>0</v>
      </c>
      <c r="J24" s="128">
        <f>'Modulo_D''Ordine_AI25'!L24</f>
        <v>0</v>
      </c>
      <c r="K24" s="128">
        <f>'Modulo_D''Ordine_AI25'!M24</f>
        <v>0</v>
      </c>
      <c r="L24" s="128">
        <f>'Modulo_D''Ordine_AI25'!N24</f>
        <v>0</v>
      </c>
      <c r="M24" s="128">
        <f>'Modulo_D''Ordine_AI25'!O24</f>
        <v>0</v>
      </c>
      <c r="N24" s="128">
        <f>'Modulo_D''Ordine_AI25'!P24</f>
        <v>0</v>
      </c>
      <c r="O24" s="123">
        <f>'Modulo_D''Ordine_AI25'!Q22</f>
        <v>0</v>
      </c>
      <c r="P24" s="255">
        <f>'Modulo_D''Ordine_AI25'!R22</f>
        <v>0</v>
      </c>
    </row>
    <row r="25" spans="1:16" s="137" customFormat="1" ht="32.25" customHeight="1" thickBot="1" x14ac:dyDescent="0.35">
      <c r="A25" s="318"/>
      <c r="B25" s="134" t="s">
        <v>44</v>
      </c>
      <c r="C25" s="135" t="str">
        <f>+'Modulo_D''Ordine_AI25'!E19</f>
        <v>FELPA INTERA</v>
      </c>
      <c r="D25" s="135" t="str">
        <f>+'Modulo_D''Ordine_AI25'!F19</f>
        <v>lunga</v>
      </c>
      <c r="E25" s="135" t="str">
        <f>+'Modulo_D''Ordine_AI25'!G19</f>
        <v>bio</v>
      </c>
      <c r="F25" s="135" t="str">
        <f>+'Modulo_D''Ordine_AI25'!H19</f>
        <v>grigia</v>
      </c>
      <c r="G25" s="135" t="str">
        <f>+'Modulo_D''Ordine_AI25'!I19</f>
        <v>bianca</v>
      </c>
      <c r="H25" s="136">
        <f>+'Modulo_D''Ordine_AI25'!J19</f>
        <v>30</v>
      </c>
      <c r="I25" s="123">
        <f>'Modulo_D''Ordine_AI25'!K25</f>
        <v>0</v>
      </c>
      <c r="J25" s="128">
        <f>'Modulo_D''Ordine_AI25'!L25</f>
        <v>0</v>
      </c>
      <c r="K25" s="128">
        <f>'Modulo_D''Ordine_AI25'!M25</f>
        <v>0</v>
      </c>
      <c r="L25" s="128">
        <f>'Modulo_D''Ordine_AI25'!N25</f>
        <v>0</v>
      </c>
      <c r="M25" s="128">
        <f>'Modulo_D''Ordine_AI25'!O25</f>
        <v>0</v>
      </c>
      <c r="N25" s="128">
        <f>'Modulo_D''Ordine_AI25'!P25</f>
        <v>0</v>
      </c>
      <c r="O25" s="123">
        <f>'Modulo_D''Ordine_AI25'!Q23</f>
        <v>0</v>
      </c>
      <c r="P25" s="255">
        <f>'Modulo_D''Ordine_AI25'!R23</f>
        <v>0</v>
      </c>
    </row>
    <row r="26" spans="1:16" s="137" customFormat="1" ht="32.25" customHeight="1" thickBot="1" x14ac:dyDescent="0.35">
      <c r="A26" s="322"/>
      <c r="B26" s="139" t="s">
        <v>45</v>
      </c>
      <c r="C26" s="135" t="str">
        <f>+'Modulo_D''Ordine_AI25'!E14</f>
        <v>FELPA CON ZIP</v>
      </c>
      <c r="D26" s="135" t="str">
        <f>+'Modulo_D''Ordine_AI25'!F14</f>
        <v>lunga</v>
      </c>
      <c r="E26" s="135" t="str">
        <f>+'Modulo_D''Ordine_AI25'!G14</f>
        <v>FAIR TRADE</v>
      </c>
      <c r="F26" s="135" t="str">
        <f>+'Modulo_D''Ordine_AI25'!H14</f>
        <v>nera</v>
      </c>
      <c r="G26" s="135" t="str">
        <f>+'Modulo_D''Ordine_AI25'!I14</f>
        <v>bianca</v>
      </c>
      <c r="H26" s="136">
        <f>+'Modulo_D''Ordine_AI25'!J14</f>
        <v>35</v>
      </c>
      <c r="I26" s="123">
        <f>'Modulo_D''Ordine_AI25'!K30</f>
        <v>0</v>
      </c>
      <c r="J26" s="128">
        <f>'Modulo_D''Ordine_AI25'!L30</f>
        <v>0</v>
      </c>
      <c r="K26" s="128">
        <f>'Modulo_D''Ordine_AI25'!M30</f>
        <v>0</v>
      </c>
      <c r="L26" s="128">
        <f>'Modulo_D''Ordine_AI25'!N30</f>
        <v>0</v>
      </c>
      <c r="M26" s="128">
        <f>'Modulo_D''Ordine_AI25'!O30</f>
        <v>0</v>
      </c>
      <c r="N26" s="128">
        <f>'Modulo_D''Ordine_AI25'!P30</f>
        <v>0</v>
      </c>
      <c r="O26" s="123">
        <f>'Modulo_D''Ordine_AI25'!Q24</f>
        <v>0</v>
      </c>
      <c r="P26" s="255">
        <f>'Modulo_D''Ordine_AI25'!R24</f>
        <v>0</v>
      </c>
    </row>
    <row r="27" spans="1:16" s="137" customFormat="1" ht="32.25" customHeight="1" thickBot="1" x14ac:dyDescent="0.35">
      <c r="A27" s="323"/>
      <c r="B27" s="144" t="s">
        <v>45</v>
      </c>
      <c r="C27" s="258" t="str">
        <f>+'Modulo_D''Ordine_AI25'!E15</f>
        <v>FELPA INTERA</v>
      </c>
      <c r="D27" s="258" t="str">
        <f>+'Modulo_D''Ordine_AI25'!F15</f>
        <v>lunga</v>
      </c>
      <c r="E27" s="258" t="str">
        <f>+'Modulo_D''Ordine_AI25'!G15</f>
        <v>bio</v>
      </c>
      <c r="F27" s="258" t="str">
        <f>+'Modulo_D''Ordine_AI25'!H15</f>
        <v>grigia</v>
      </c>
      <c r="G27" s="258" t="str">
        <f>+'Modulo_D''Ordine_AI25'!I15</f>
        <v>bianca</v>
      </c>
      <c r="H27" s="136">
        <f>+'Modulo_D''Ordine_AI25'!J15</f>
        <v>30</v>
      </c>
      <c r="I27" s="141">
        <f>'Modulo_D''Ordine_AI25'!K31</f>
        <v>0</v>
      </c>
      <c r="J27" s="142">
        <f>'Modulo_D''Ordine_AI25'!L31</f>
        <v>0</v>
      </c>
      <c r="K27" s="142">
        <f>'Modulo_D''Ordine_AI25'!M31</f>
        <v>0</v>
      </c>
      <c r="L27" s="142">
        <f>'Modulo_D''Ordine_AI25'!N31</f>
        <v>0</v>
      </c>
      <c r="M27" s="142">
        <f>'Modulo_D''Ordine_AI25'!O31</f>
        <v>0</v>
      </c>
      <c r="N27" s="142">
        <f>'Modulo_D''Ordine_AI25'!P31</f>
        <v>0</v>
      </c>
      <c r="O27" s="141">
        <f>'Modulo_D''Ordine_AI25'!Q25</f>
        <v>0</v>
      </c>
      <c r="P27" s="259">
        <f>'Modulo_D''Ordine_AI25'!R25</f>
        <v>0</v>
      </c>
    </row>
    <row r="28" spans="1:16" s="137" customFormat="1" ht="28.8" x14ac:dyDescent="0.3">
      <c r="A28" s="257"/>
      <c r="B28" s="264" t="str">
        <f>'Modulo_D''Ordine_AI25'!D26</f>
        <v>FREE PALESTINE</v>
      </c>
      <c r="C28" s="265" t="str">
        <f>'Modulo_D''Ordine_AI25'!E26</f>
        <v>T-SHIRT</v>
      </c>
      <c r="D28" s="265" t="str">
        <f>'Modulo_D''Ordine_AI25'!F26</f>
        <v>CORTA</v>
      </c>
      <c r="E28" s="265" t="str">
        <f>'Modulo_D''Ordine_AI25'!G26</f>
        <v>FAIR TRADE</v>
      </c>
      <c r="F28" s="265" t="str">
        <f>'Modulo_D''Ordine_AI25'!H26</f>
        <v>bianca</v>
      </c>
      <c r="G28" s="265" t="str">
        <f>'Modulo_D''Ordine_AI25'!I26</f>
        <v>bianca</v>
      </c>
      <c r="H28" s="265">
        <f>'Modulo_D''Ordine_AI25'!J26</f>
        <v>12.6</v>
      </c>
      <c r="I28" s="265">
        <f>'Modulo_D''Ordine_AI25'!K26</f>
        <v>0</v>
      </c>
      <c r="J28" s="265">
        <f>'Modulo_D''Ordine_AI25'!L26</f>
        <v>0</v>
      </c>
      <c r="K28" s="265">
        <f>'Modulo_D''Ordine_AI25'!M26</f>
        <v>0</v>
      </c>
      <c r="L28" s="265">
        <f>'Modulo_D''Ordine_AI25'!N26</f>
        <v>0</v>
      </c>
      <c r="M28" s="265">
        <f>'Modulo_D''Ordine_AI25'!O26</f>
        <v>0</v>
      </c>
      <c r="N28" s="265">
        <f>'Modulo_D''Ordine_AI25'!P26</f>
        <v>0</v>
      </c>
      <c r="O28" s="265">
        <f>'Modulo_D''Ordine_AI25'!Q26</f>
        <v>0</v>
      </c>
      <c r="P28" s="266">
        <f>'Modulo_D''Ordine_AI25'!R26</f>
        <v>0</v>
      </c>
    </row>
    <row r="29" spans="1:16" s="137" customFormat="1" ht="15" thickBot="1" x14ac:dyDescent="0.35">
      <c r="A29" s="140"/>
      <c r="B29" s="267" t="str">
        <f>'Modulo_D''Ordine_AI25'!D27</f>
        <v>FREE PALESTINE</v>
      </c>
      <c r="C29" s="268" t="str">
        <f>'Modulo_D''Ordine_AI25'!E27</f>
        <v>T-SHIRT</v>
      </c>
      <c r="D29" s="268" t="str">
        <f>'Modulo_D''Ordine_AI25'!F27</f>
        <v>CORTA</v>
      </c>
      <c r="E29" s="268" t="str">
        <f>'Modulo_D''Ordine_AI25'!G27</f>
        <v>BIO</v>
      </c>
      <c r="F29" s="268" t="str">
        <f>'Modulo_D''Ordine_AI25'!H27</f>
        <v>bianca</v>
      </c>
      <c r="G29" s="268" t="str">
        <f>'Modulo_D''Ordine_AI25'!I27</f>
        <v>bianca</v>
      </c>
      <c r="H29" s="268">
        <f>'Modulo_D''Ordine_AI25'!J27</f>
        <v>9.6</v>
      </c>
      <c r="I29" s="268">
        <f>'Modulo_D''Ordine_AI25'!K27</f>
        <v>0</v>
      </c>
      <c r="J29" s="268">
        <f>'Modulo_D''Ordine_AI25'!L27</f>
        <v>0</v>
      </c>
      <c r="K29" s="268">
        <f>'Modulo_D''Ordine_AI25'!M27</f>
        <v>0</v>
      </c>
      <c r="L29" s="268">
        <f>'Modulo_D''Ordine_AI25'!N27</f>
        <v>0</v>
      </c>
      <c r="M29" s="268">
        <f>'Modulo_D''Ordine_AI25'!O27</f>
        <v>0</v>
      </c>
      <c r="N29" s="268">
        <f>'Modulo_D''Ordine_AI25'!P27</f>
        <v>0</v>
      </c>
      <c r="O29" s="268">
        <f>'Modulo_D''Ordine_AI25'!Q27</f>
        <v>0</v>
      </c>
      <c r="P29" s="269">
        <f>'Modulo_D''Ordine_AI25'!R27</f>
        <v>0</v>
      </c>
    </row>
    <row r="30" spans="1:16" s="137" customFormat="1" ht="28.8" x14ac:dyDescent="0.3">
      <c r="A30" s="140"/>
      <c r="B30" s="264" t="str">
        <f>'Modulo_D''Ordine_AI25'!D28</f>
        <v>AUGURI</v>
      </c>
      <c r="C30" s="265" t="str">
        <f>'Modulo_D''Ordine_AI25'!E28</f>
        <v>T-SHIRT</v>
      </c>
      <c r="D30" s="265" t="str">
        <f>'Modulo_D''Ordine_AI25'!F28</f>
        <v>CORTA</v>
      </c>
      <c r="E30" s="265" t="str">
        <f>'Modulo_D''Ordine_AI25'!G28</f>
        <v>FAIR TRADE</v>
      </c>
      <c r="F30" s="265" t="str">
        <f>'Modulo_D''Ordine_AI25'!H28</f>
        <v>rossa</v>
      </c>
      <c r="G30" s="265" t="str">
        <f>'Modulo_D''Ordine_AI25'!I28</f>
        <v>bianca</v>
      </c>
      <c r="H30" s="265">
        <f>'Modulo_D''Ordine_AI25'!J28</f>
        <v>12.6</v>
      </c>
      <c r="I30" s="265">
        <f>'Modulo_D''Ordine_AI25'!K28</f>
        <v>0</v>
      </c>
      <c r="J30" s="265">
        <f>'Modulo_D''Ordine_AI25'!L28</f>
        <v>0</v>
      </c>
      <c r="K30" s="265">
        <f>'Modulo_D''Ordine_AI25'!M28</f>
        <v>0</v>
      </c>
      <c r="L30" s="265">
        <f>'Modulo_D''Ordine_AI25'!N28</f>
        <v>0</v>
      </c>
      <c r="M30" s="265">
        <f>'Modulo_D''Ordine_AI25'!O28</f>
        <v>0</v>
      </c>
      <c r="N30" s="265">
        <f>'Modulo_D''Ordine_AI25'!P28</f>
        <v>0</v>
      </c>
      <c r="O30" s="265">
        <f>'Modulo_D''Ordine_AI25'!Q28</f>
        <v>0</v>
      </c>
      <c r="P30" s="266">
        <f>'Modulo_D''Ordine_AI25'!R28</f>
        <v>0</v>
      </c>
    </row>
    <row r="31" spans="1:16" s="137" customFormat="1" ht="15" thickBot="1" x14ac:dyDescent="0.35">
      <c r="A31" s="140"/>
      <c r="B31" s="267" t="str">
        <f>'Modulo_D''Ordine_AI25'!D29</f>
        <v>AUGURI</v>
      </c>
      <c r="C31" s="268" t="str">
        <f>'Modulo_D''Ordine_AI25'!E29</f>
        <v>T-SHIRT</v>
      </c>
      <c r="D31" s="268" t="str">
        <f>'Modulo_D''Ordine_AI25'!F29</f>
        <v>CORTA</v>
      </c>
      <c r="E31" s="268" t="str">
        <f>'Modulo_D''Ordine_AI25'!G29</f>
        <v>BIO</v>
      </c>
      <c r="F31" s="268" t="str">
        <f>'Modulo_D''Ordine_AI25'!H29</f>
        <v>rossa</v>
      </c>
      <c r="G31" s="268" t="str">
        <f>'Modulo_D''Ordine_AI25'!I29</f>
        <v>bianca</v>
      </c>
      <c r="H31" s="268">
        <f>'Modulo_D''Ordine_AI25'!J29</f>
        <v>9.6</v>
      </c>
      <c r="I31" s="268">
        <f>'Modulo_D''Ordine_AI25'!K29</f>
        <v>0</v>
      </c>
      <c r="J31" s="268">
        <f>'Modulo_D''Ordine_AI25'!L29</f>
        <v>0</v>
      </c>
      <c r="K31" s="268">
        <f>'Modulo_D''Ordine_AI25'!M29</f>
        <v>0</v>
      </c>
      <c r="L31" s="268">
        <f>'Modulo_D''Ordine_AI25'!N29</f>
        <v>0</v>
      </c>
      <c r="M31" s="268">
        <f>'Modulo_D''Ordine_AI25'!O29</f>
        <v>0</v>
      </c>
      <c r="N31" s="268">
        <f>'Modulo_D''Ordine_AI25'!P29</f>
        <v>0</v>
      </c>
      <c r="O31" s="268">
        <f>'Modulo_D''Ordine_AI25'!Q29</f>
        <v>0</v>
      </c>
      <c r="P31" s="269">
        <f>'Modulo_D''Ordine_AI25'!R29</f>
        <v>0</v>
      </c>
    </row>
    <row r="32" spans="1:16" s="137" customFormat="1" ht="28.8" x14ac:dyDescent="0.3">
      <c r="A32" s="140"/>
      <c r="B32" s="264" t="str">
        <f>'Modulo_D''Ordine_AI25'!D30</f>
        <v>BEPPEANNA</v>
      </c>
      <c r="C32" s="265" t="str">
        <f>'Modulo_D''Ordine_AI25'!E30</f>
        <v>T-SHIRT</v>
      </c>
      <c r="D32" s="265" t="str">
        <f>'Modulo_D''Ordine_AI25'!F30</f>
        <v>CORTA</v>
      </c>
      <c r="E32" s="265" t="str">
        <f>'Modulo_D''Ordine_AI25'!G30</f>
        <v>FAIR TRADE</v>
      </c>
      <c r="F32" s="265" t="str">
        <f>'Modulo_D''Ordine_AI25'!H30</f>
        <v>BLU baltico</v>
      </c>
      <c r="G32" s="265" t="str">
        <f>'Modulo_D''Ordine_AI25'!I30</f>
        <v>bianca</v>
      </c>
      <c r="H32" s="265">
        <f>'Modulo_D''Ordine_AI25'!J30</f>
        <v>12.6</v>
      </c>
      <c r="I32" s="265">
        <f>'Modulo_D''Ordine_AI25'!K30</f>
        <v>0</v>
      </c>
      <c r="J32" s="265">
        <f>'Modulo_D''Ordine_AI25'!L30</f>
        <v>0</v>
      </c>
      <c r="K32" s="265">
        <f>'Modulo_D''Ordine_AI25'!M30</f>
        <v>0</v>
      </c>
      <c r="L32" s="265">
        <f>'Modulo_D''Ordine_AI25'!N30</f>
        <v>0</v>
      </c>
      <c r="M32" s="265">
        <f>'Modulo_D''Ordine_AI25'!O30</f>
        <v>0</v>
      </c>
      <c r="N32" s="265">
        <f>'Modulo_D''Ordine_AI25'!P30</f>
        <v>0</v>
      </c>
      <c r="O32" s="265">
        <f>'Modulo_D''Ordine_AI25'!Q30</f>
        <v>0</v>
      </c>
      <c r="P32" s="266">
        <f>'Modulo_D''Ordine_AI25'!R30</f>
        <v>0</v>
      </c>
    </row>
    <row r="33" spans="1:16" s="137" customFormat="1" ht="28.8" x14ac:dyDescent="0.3">
      <c r="A33" s="140"/>
      <c r="B33" s="270" t="str">
        <f>'Modulo_D''Ordine_AI25'!D31</f>
        <v>BEPPEANNA</v>
      </c>
      <c r="C33" s="262" t="str">
        <f>'Modulo_D''Ordine_AI25'!E31</f>
        <v>T-SHIRT</v>
      </c>
      <c r="D33" s="262" t="str">
        <f>'Modulo_D''Ordine_AI25'!F31</f>
        <v>CORTA</v>
      </c>
      <c r="E33" s="262" t="str">
        <f>'Modulo_D''Ordine_AI25'!G31</f>
        <v>FAIR TRADE</v>
      </c>
      <c r="F33" s="262" t="str">
        <f>'Modulo_D''Ordine_AI25'!H31</f>
        <v>nera</v>
      </c>
      <c r="G33" s="262" t="str">
        <f>'Modulo_D''Ordine_AI25'!I31</f>
        <v>bianca</v>
      </c>
      <c r="H33" s="262">
        <f>'Modulo_D''Ordine_AI25'!J31</f>
        <v>12.6</v>
      </c>
      <c r="I33" s="262">
        <f>'Modulo_D''Ordine_AI25'!K31</f>
        <v>0</v>
      </c>
      <c r="J33" s="262">
        <f>'Modulo_D''Ordine_AI25'!L31</f>
        <v>0</v>
      </c>
      <c r="K33" s="262">
        <f>'Modulo_D''Ordine_AI25'!M31</f>
        <v>0</v>
      </c>
      <c r="L33" s="262">
        <f>'Modulo_D''Ordine_AI25'!N31</f>
        <v>0</v>
      </c>
      <c r="M33" s="262">
        <f>'Modulo_D''Ordine_AI25'!O31</f>
        <v>0</v>
      </c>
      <c r="N33" s="262">
        <f>'Modulo_D''Ordine_AI25'!P31</f>
        <v>0</v>
      </c>
      <c r="O33" s="262">
        <f>'Modulo_D''Ordine_AI25'!Q31</f>
        <v>0</v>
      </c>
      <c r="P33" s="271">
        <f>'Modulo_D''Ordine_AI25'!R31</f>
        <v>0</v>
      </c>
    </row>
    <row r="34" spans="1:16" s="137" customFormat="1" ht="28.8" x14ac:dyDescent="0.3">
      <c r="A34" s="140"/>
      <c r="B34" s="270" t="str">
        <f>'Modulo_D''Ordine_AI25'!D32</f>
        <v>BEPPEANNA</v>
      </c>
      <c r="C34" s="262" t="str">
        <f>'Modulo_D''Ordine_AI25'!E32</f>
        <v>T-SHIRT</v>
      </c>
      <c r="D34" s="262" t="str">
        <f>'Modulo_D''Ordine_AI25'!F32</f>
        <v>CORTA</v>
      </c>
      <c r="E34" s="262" t="str">
        <f>'Modulo_D''Ordine_AI25'!G32</f>
        <v>FAIR TRADE</v>
      </c>
      <c r="F34" s="262" t="str">
        <f>'Modulo_D''Ordine_AI25'!H32</f>
        <v>rosso</v>
      </c>
      <c r="G34" s="262" t="str">
        <f>'Modulo_D''Ordine_AI25'!I32</f>
        <v>bianca</v>
      </c>
      <c r="H34" s="262">
        <f>'Modulo_D''Ordine_AI25'!J32</f>
        <v>12.6</v>
      </c>
      <c r="I34" s="262">
        <f>'Modulo_D''Ordine_AI25'!K32</f>
        <v>0</v>
      </c>
      <c r="J34" s="262">
        <f>'Modulo_D''Ordine_AI25'!L32</f>
        <v>0</v>
      </c>
      <c r="K34" s="262">
        <f>'Modulo_D''Ordine_AI25'!M32</f>
        <v>0</v>
      </c>
      <c r="L34" s="262">
        <f>'Modulo_D''Ordine_AI25'!N32</f>
        <v>0</v>
      </c>
      <c r="M34" s="262">
        <f>'Modulo_D''Ordine_AI25'!O32</f>
        <v>0</v>
      </c>
      <c r="N34" s="262">
        <f>'Modulo_D''Ordine_AI25'!P32</f>
        <v>0</v>
      </c>
      <c r="O34" s="262">
        <f>'Modulo_D''Ordine_AI25'!Q32</f>
        <v>0</v>
      </c>
      <c r="P34" s="271">
        <f>'Modulo_D''Ordine_AI25'!R32</f>
        <v>0</v>
      </c>
    </row>
    <row r="35" spans="1:16" s="137" customFormat="1" ht="27" customHeight="1" x14ac:dyDescent="0.3">
      <c r="A35" s="140"/>
      <c r="B35" s="270" t="str">
        <f>'Modulo_D''Ordine_AI25'!D33</f>
        <v>BEPPEANNA</v>
      </c>
      <c r="C35" s="262" t="str">
        <f>'Modulo_D''Ordine_AI25'!E33</f>
        <v>T-SHIRT UNISEX</v>
      </c>
      <c r="D35" s="262" t="str">
        <f>'Modulo_D''Ordine_AI25'!F33</f>
        <v>LUNGA</v>
      </c>
      <c r="E35" s="262" t="str">
        <f>'Modulo_D''Ordine_AI25'!G33</f>
        <v>FAIR TRADE</v>
      </c>
      <c r="F35" s="262" t="str">
        <f>'Modulo_D''Ordine_AI25'!H33</f>
        <v>nera</v>
      </c>
      <c r="G35" s="262" t="str">
        <f>'Modulo_D''Ordine_AI25'!I33</f>
        <v>bianca</v>
      </c>
      <c r="H35" s="262">
        <f>'Modulo_D''Ordine_AI25'!J33</f>
        <v>16.5</v>
      </c>
      <c r="I35" s="262">
        <f>'Modulo_D''Ordine_AI25'!K33</f>
        <v>0</v>
      </c>
      <c r="J35" s="262">
        <f>'Modulo_D''Ordine_AI25'!L33</f>
        <v>0</v>
      </c>
      <c r="K35" s="262">
        <f>'Modulo_D''Ordine_AI25'!M33</f>
        <v>0</v>
      </c>
      <c r="L35" s="262">
        <f>'Modulo_D''Ordine_AI25'!N33</f>
        <v>0</v>
      </c>
      <c r="M35" s="262">
        <f>'Modulo_D''Ordine_AI25'!O33</f>
        <v>0</v>
      </c>
      <c r="N35" s="262">
        <f>'Modulo_D''Ordine_AI25'!P33</f>
        <v>0</v>
      </c>
      <c r="O35" s="262">
        <f>'Modulo_D''Ordine_AI25'!Q33</f>
        <v>0</v>
      </c>
      <c r="P35" s="271">
        <f>'Modulo_D''Ordine_AI25'!R33</f>
        <v>0</v>
      </c>
    </row>
    <row r="36" spans="1:16" s="137" customFormat="1" ht="28.8" x14ac:dyDescent="0.3">
      <c r="A36" s="140"/>
      <c r="B36" s="270" t="str">
        <f>'Modulo_D''Ordine_AI25'!D34</f>
        <v>BEPPEANNA</v>
      </c>
      <c r="C36" s="262" t="str">
        <f>'Modulo_D''Ordine_AI25'!E34</f>
        <v>T-SHIRT DONNA</v>
      </c>
      <c r="D36" s="262" t="str">
        <f>'Modulo_D''Ordine_AI25'!F34</f>
        <v>LUNGA</v>
      </c>
      <c r="E36" s="262" t="str">
        <f>'Modulo_D''Ordine_AI25'!G34</f>
        <v>FAIR TRADE</v>
      </c>
      <c r="F36" s="262" t="str">
        <f>'Modulo_D''Ordine_AI25'!H34</f>
        <v>PETROLIO</v>
      </c>
      <c r="G36" s="262" t="str">
        <f>'Modulo_D''Ordine_AI25'!I34</f>
        <v>bianca</v>
      </c>
      <c r="H36" s="262">
        <f>'Modulo_D''Ordine_AI25'!J34</f>
        <v>16.5</v>
      </c>
      <c r="I36" s="262">
        <f>'Modulo_D''Ordine_AI25'!K34</f>
        <v>0</v>
      </c>
      <c r="J36" s="262">
        <f>'Modulo_D''Ordine_AI25'!L34</f>
        <v>0</v>
      </c>
      <c r="K36" s="262">
        <f>'Modulo_D''Ordine_AI25'!M34</f>
        <v>0</v>
      </c>
      <c r="L36" s="262">
        <f>'Modulo_D''Ordine_AI25'!N34</f>
        <v>0</v>
      </c>
      <c r="M36" s="262">
        <f>'Modulo_D''Ordine_AI25'!O34</f>
        <v>0</v>
      </c>
      <c r="N36" s="262">
        <f>'Modulo_D''Ordine_AI25'!P34</f>
        <v>0</v>
      </c>
      <c r="O36" s="262">
        <f>'Modulo_D''Ordine_AI25'!Q34</f>
        <v>0</v>
      </c>
      <c r="P36" s="271">
        <f>'Modulo_D''Ordine_AI25'!R34</f>
        <v>0</v>
      </c>
    </row>
    <row r="37" spans="1:16" s="24" customFormat="1" x14ac:dyDescent="0.3">
      <c r="A37" s="140"/>
      <c r="B37" s="270" t="str">
        <f>'Modulo_D''Ordine_AI25'!D35</f>
        <v>BEPPEANNA</v>
      </c>
      <c r="C37" s="262" t="str">
        <f>'Modulo_D''Ordine_AI25'!E35</f>
        <v>T-SHIRT</v>
      </c>
      <c r="D37" s="262" t="str">
        <f>'Modulo_D''Ordine_AI25'!F35</f>
        <v>CORTA</v>
      </c>
      <c r="E37" s="262" t="str">
        <f>'Modulo_D''Ordine_AI25'!G35</f>
        <v>BIO</v>
      </c>
      <c r="F37" s="262" t="str">
        <f>'Modulo_D''Ordine_AI25'!H35</f>
        <v>blu navy</v>
      </c>
      <c r="G37" s="262" t="str">
        <f>'Modulo_D''Ordine_AI25'!I35</f>
        <v>bianca</v>
      </c>
      <c r="H37" s="262">
        <f>'Modulo_D''Ordine_AI25'!J35</f>
        <v>9.6</v>
      </c>
      <c r="I37" s="262">
        <f>'Modulo_D''Ordine_AI25'!K35</f>
        <v>0</v>
      </c>
      <c r="J37" s="262">
        <f>'Modulo_D''Ordine_AI25'!L35</f>
        <v>0</v>
      </c>
      <c r="K37" s="262">
        <f>'Modulo_D''Ordine_AI25'!M35</f>
        <v>0</v>
      </c>
      <c r="L37" s="262">
        <f>'Modulo_D''Ordine_AI25'!N35</f>
        <v>0</v>
      </c>
      <c r="M37" s="262">
        <f>'Modulo_D''Ordine_AI25'!O35</f>
        <v>0</v>
      </c>
      <c r="N37" s="262">
        <f>'Modulo_D''Ordine_AI25'!P35</f>
        <v>0</v>
      </c>
      <c r="O37" s="262">
        <f>'Modulo_D''Ordine_AI25'!Q35</f>
        <v>0</v>
      </c>
      <c r="P37" s="271">
        <f>'Modulo_D''Ordine_AI25'!R35</f>
        <v>0</v>
      </c>
    </row>
    <row r="38" spans="1:16" s="24" customFormat="1" x14ac:dyDescent="0.3">
      <c r="A38" s="140"/>
      <c r="B38" s="270" t="str">
        <f>'Modulo_D''Ordine_AI25'!D36</f>
        <v>BEPPEANNA</v>
      </c>
      <c r="C38" s="262" t="str">
        <f>'Modulo_D''Ordine_AI25'!E36</f>
        <v>T-SHIRT</v>
      </c>
      <c r="D38" s="262" t="str">
        <f>'Modulo_D''Ordine_AI25'!F36</f>
        <v>CORTA</v>
      </c>
      <c r="E38" s="262" t="str">
        <f>'Modulo_D''Ordine_AI25'!G36</f>
        <v>BIO</v>
      </c>
      <c r="F38" s="262" t="str">
        <f>'Modulo_D''Ordine_AI25'!H36</f>
        <v>nera</v>
      </c>
      <c r="G38" s="262" t="str">
        <f>'Modulo_D''Ordine_AI25'!I36</f>
        <v>bianca</v>
      </c>
      <c r="H38" s="262">
        <f>'Modulo_D''Ordine_AI25'!J36</f>
        <v>9.6</v>
      </c>
      <c r="I38" s="262">
        <f>'Modulo_D''Ordine_AI25'!K36</f>
        <v>0</v>
      </c>
      <c r="J38" s="262">
        <f>'Modulo_D''Ordine_AI25'!L36</f>
        <v>0</v>
      </c>
      <c r="K38" s="262">
        <f>'Modulo_D''Ordine_AI25'!M36</f>
        <v>0</v>
      </c>
      <c r="L38" s="262">
        <f>'Modulo_D''Ordine_AI25'!N36</f>
        <v>0</v>
      </c>
      <c r="M38" s="262">
        <f>'Modulo_D''Ordine_AI25'!O36</f>
        <v>0</v>
      </c>
      <c r="N38" s="262">
        <f>'Modulo_D''Ordine_AI25'!P36</f>
        <v>0</v>
      </c>
      <c r="O38" s="262">
        <f>'Modulo_D''Ordine_AI25'!Q36</f>
        <v>0</v>
      </c>
      <c r="P38" s="271">
        <f>'Modulo_D''Ordine_AI25'!R36</f>
        <v>0</v>
      </c>
    </row>
    <row r="39" spans="1:16" s="24" customFormat="1" ht="29.4" thickBot="1" x14ac:dyDescent="0.35">
      <c r="A39" s="140"/>
      <c r="B39" s="267" t="str">
        <f>'Modulo_D''Ordine_AI25'!D37</f>
        <v>BEPPEANNA</v>
      </c>
      <c r="C39" s="268" t="str">
        <f>'Modulo_D''Ordine_AI25'!E37</f>
        <v>T-SHIRT</v>
      </c>
      <c r="D39" s="268" t="str">
        <f>'Modulo_D''Ordine_AI25'!F37</f>
        <v>CORTA</v>
      </c>
      <c r="E39" s="268" t="str">
        <f>'Modulo_D''Ordine_AI25'!G37</f>
        <v>BIO</v>
      </c>
      <c r="F39" s="268" t="str">
        <f>'Modulo_D''Ordine_AI25'!H37</f>
        <v>rosso</v>
      </c>
      <c r="G39" s="268" t="str">
        <f>'Modulo_D''Ordine_AI25'!I37</f>
        <v>bianca</v>
      </c>
      <c r="H39" s="268">
        <f>'Modulo_D''Ordine_AI25'!J37</f>
        <v>9.6</v>
      </c>
      <c r="I39" s="268">
        <f>'Modulo_D''Ordine_AI25'!K37</f>
        <v>0</v>
      </c>
      <c r="J39" s="268">
        <f>'Modulo_D''Ordine_AI25'!L37</f>
        <v>0</v>
      </c>
      <c r="K39" s="268">
        <f>'Modulo_D''Ordine_AI25'!M37</f>
        <v>0</v>
      </c>
      <c r="L39" s="268">
        <f>'Modulo_D''Ordine_AI25'!N37</f>
        <v>0</v>
      </c>
      <c r="M39" s="268">
        <f>'Modulo_D''Ordine_AI25'!O37</f>
        <v>0</v>
      </c>
      <c r="N39" s="268">
        <f>'Modulo_D''Ordine_AI25'!P37</f>
        <v>0</v>
      </c>
      <c r="O39" s="268">
        <f>'Modulo_D''Ordine_AI25'!Q37</f>
        <v>0</v>
      </c>
      <c r="P39" s="269">
        <f>'Modulo_D''Ordine_AI25'!R37</f>
        <v>0</v>
      </c>
    </row>
    <row r="40" spans="1:16" s="24" customFormat="1" ht="28.8" x14ac:dyDescent="0.3">
      <c r="A40" s="140"/>
      <c r="B40" s="263" t="str">
        <f>'Modulo_D''Ordine_AI25'!D38</f>
        <v>SEMPRE ALLEGRI</v>
      </c>
      <c r="C40" s="263" t="str">
        <f>'Modulo_D''Ordine_AI25'!E38</f>
        <v>T-SHIRT</v>
      </c>
      <c r="D40" s="263" t="str">
        <f>'Modulo_D''Ordine_AI25'!F38</f>
        <v>CORTA</v>
      </c>
      <c r="E40" s="263" t="str">
        <f>'Modulo_D''Ordine_AI25'!G38</f>
        <v>FAIR TRADE</v>
      </c>
      <c r="F40" s="263" t="str">
        <f>'Modulo_D''Ordine_AI25'!H38</f>
        <v>BLU baltico</v>
      </c>
      <c r="G40" s="263" t="str">
        <f>'Modulo_D''Ordine_AI25'!I38</f>
        <v>bianca</v>
      </c>
      <c r="H40" s="263">
        <f>'Modulo_D''Ordine_AI25'!J38</f>
        <v>12.6</v>
      </c>
      <c r="I40" s="263">
        <f>'Modulo_D''Ordine_AI25'!K38</f>
        <v>0</v>
      </c>
      <c r="J40" s="263">
        <f>'Modulo_D''Ordine_AI25'!L38</f>
        <v>0</v>
      </c>
      <c r="K40" s="263">
        <f>'Modulo_D''Ordine_AI25'!M38</f>
        <v>0</v>
      </c>
      <c r="L40" s="263">
        <f>'Modulo_D''Ordine_AI25'!N38</f>
        <v>0</v>
      </c>
      <c r="M40" s="263">
        <f>'Modulo_D''Ordine_AI25'!O38</f>
        <v>0</v>
      </c>
      <c r="N40" s="263">
        <f>'Modulo_D''Ordine_AI25'!P38</f>
        <v>0</v>
      </c>
      <c r="O40" s="263">
        <f>'Modulo_D''Ordine_AI25'!Q38</f>
        <v>0</v>
      </c>
      <c r="P40" s="263">
        <f>'Modulo_D''Ordine_AI25'!R38</f>
        <v>0</v>
      </c>
    </row>
    <row r="41" spans="1:16" s="24" customFormat="1" ht="28.8" x14ac:dyDescent="0.3">
      <c r="A41" s="140"/>
      <c r="B41" s="262" t="str">
        <f>'Modulo_D''Ordine_AI25'!D39</f>
        <v>SEMPRE ALLEGRI</v>
      </c>
      <c r="C41" s="262" t="str">
        <f>'Modulo_D''Ordine_AI25'!E39</f>
        <v>T-SHIRT</v>
      </c>
      <c r="D41" s="262" t="str">
        <f>'Modulo_D''Ordine_AI25'!F39</f>
        <v>CORTA</v>
      </c>
      <c r="E41" s="262" t="str">
        <f>'Modulo_D''Ordine_AI25'!G39</f>
        <v>FAIR TRADE</v>
      </c>
      <c r="F41" s="262" t="str">
        <f>'Modulo_D''Ordine_AI25'!H39</f>
        <v>nera</v>
      </c>
      <c r="G41" s="262" t="str">
        <f>'Modulo_D''Ordine_AI25'!I39</f>
        <v>bianca</v>
      </c>
      <c r="H41" s="262">
        <f>'Modulo_D''Ordine_AI25'!J39</f>
        <v>12.6</v>
      </c>
      <c r="I41" s="262">
        <f>'Modulo_D''Ordine_AI25'!K39</f>
        <v>0</v>
      </c>
      <c r="J41" s="262">
        <f>'Modulo_D''Ordine_AI25'!L39</f>
        <v>0</v>
      </c>
      <c r="K41" s="262">
        <f>'Modulo_D''Ordine_AI25'!M39</f>
        <v>0</v>
      </c>
      <c r="L41" s="262">
        <f>'Modulo_D''Ordine_AI25'!N39</f>
        <v>0</v>
      </c>
      <c r="M41" s="262">
        <f>'Modulo_D''Ordine_AI25'!O39</f>
        <v>0</v>
      </c>
      <c r="N41" s="262">
        <f>'Modulo_D''Ordine_AI25'!P39</f>
        <v>0</v>
      </c>
      <c r="O41" s="262">
        <f>'Modulo_D''Ordine_AI25'!Q39</f>
        <v>0</v>
      </c>
      <c r="P41" s="262">
        <f>'Modulo_D''Ordine_AI25'!R39</f>
        <v>0</v>
      </c>
    </row>
    <row r="42" spans="1:16" s="24" customFormat="1" ht="28.8" x14ac:dyDescent="0.3">
      <c r="A42" s="140"/>
      <c r="B42" s="262" t="str">
        <f>'Modulo_D''Ordine_AI25'!D40</f>
        <v>SEMPRE ALLEGRI</v>
      </c>
      <c r="C42" s="262" t="str">
        <f>'Modulo_D''Ordine_AI25'!E40</f>
        <v>T-SHIRT</v>
      </c>
      <c r="D42" s="262" t="str">
        <f>'Modulo_D''Ordine_AI25'!F40</f>
        <v>CORTA</v>
      </c>
      <c r="E42" s="262" t="str">
        <f>'Modulo_D''Ordine_AI25'!G40</f>
        <v>FAIR TRADE</v>
      </c>
      <c r="F42" s="262" t="str">
        <f>'Modulo_D''Ordine_AI25'!H40</f>
        <v>rosso</v>
      </c>
      <c r="G42" s="262" t="str">
        <f>'Modulo_D''Ordine_AI25'!I40</f>
        <v>bianca</v>
      </c>
      <c r="H42" s="262">
        <f>'Modulo_D''Ordine_AI25'!J40</f>
        <v>12.6</v>
      </c>
      <c r="I42" s="262">
        <f>'Modulo_D''Ordine_AI25'!K40</f>
        <v>0</v>
      </c>
      <c r="J42" s="262">
        <f>'Modulo_D''Ordine_AI25'!L40</f>
        <v>0</v>
      </c>
      <c r="K42" s="262">
        <f>'Modulo_D''Ordine_AI25'!M40</f>
        <v>0</v>
      </c>
      <c r="L42" s="262">
        <f>'Modulo_D''Ordine_AI25'!N40</f>
        <v>0</v>
      </c>
      <c r="M42" s="262">
        <f>'Modulo_D''Ordine_AI25'!O40</f>
        <v>0</v>
      </c>
      <c r="N42" s="262">
        <f>'Modulo_D''Ordine_AI25'!P40</f>
        <v>0</v>
      </c>
      <c r="O42" s="262">
        <f>'Modulo_D''Ordine_AI25'!Q40</f>
        <v>0</v>
      </c>
      <c r="P42" s="262">
        <f>'Modulo_D''Ordine_AI25'!R40</f>
        <v>0</v>
      </c>
    </row>
    <row r="43" spans="1:16" s="24" customFormat="1" ht="36.75" customHeight="1" x14ac:dyDescent="0.3">
      <c r="A43" s="140"/>
      <c r="B43" s="262" t="str">
        <f>'Modulo_D''Ordine_AI25'!D41</f>
        <v>SEMPRE ALLEGRI</v>
      </c>
      <c r="C43" s="262" t="str">
        <f>'Modulo_D''Ordine_AI25'!E41</f>
        <v>T-SHIRT UNISEX</v>
      </c>
      <c r="D43" s="262" t="str">
        <f>'Modulo_D''Ordine_AI25'!F41</f>
        <v>LUNGA</v>
      </c>
      <c r="E43" s="262" t="str">
        <f>'Modulo_D''Ordine_AI25'!G41</f>
        <v>FAIR TRADE</v>
      </c>
      <c r="F43" s="262" t="str">
        <f>'Modulo_D''Ordine_AI25'!H41</f>
        <v>nera</v>
      </c>
      <c r="G43" s="262" t="str">
        <f>'Modulo_D''Ordine_AI25'!I41</f>
        <v>bianca</v>
      </c>
      <c r="H43" s="262">
        <f>'Modulo_D''Ordine_AI25'!J41</f>
        <v>16.5</v>
      </c>
      <c r="I43" s="262">
        <f>'Modulo_D''Ordine_AI25'!K41</f>
        <v>0</v>
      </c>
      <c r="J43" s="262">
        <f>'Modulo_D''Ordine_AI25'!L41</f>
        <v>0</v>
      </c>
      <c r="K43" s="262">
        <f>'Modulo_D''Ordine_AI25'!M41</f>
        <v>0</v>
      </c>
      <c r="L43" s="262">
        <f>'Modulo_D''Ordine_AI25'!N41</f>
        <v>0</v>
      </c>
      <c r="M43" s="262">
        <f>'Modulo_D''Ordine_AI25'!O41</f>
        <v>0</v>
      </c>
      <c r="N43" s="262">
        <f>'Modulo_D''Ordine_AI25'!P41</f>
        <v>0</v>
      </c>
      <c r="O43" s="262">
        <f>'Modulo_D''Ordine_AI25'!Q41</f>
        <v>0</v>
      </c>
      <c r="P43" s="262">
        <f>'Modulo_D''Ordine_AI25'!R41</f>
        <v>0</v>
      </c>
    </row>
    <row r="44" spans="1:16" s="24" customFormat="1" ht="28.8" x14ac:dyDescent="0.3">
      <c r="A44" s="140"/>
      <c r="B44" s="262" t="str">
        <f>'Modulo_D''Ordine_AI25'!D42</f>
        <v>SEMPRE ALLEGRI</v>
      </c>
      <c r="C44" s="262" t="str">
        <f>'Modulo_D''Ordine_AI25'!E42</f>
        <v>T-SHIRT DONNA</v>
      </c>
      <c r="D44" s="262" t="str">
        <f>'Modulo_D''Ordine_AI25'!F42</f>
        <v>LUNGA</v>
      </c>
      <c r="E44" s="262" t="str">
        <f>'Modulo_D''Ordine_AI25'!G42</f>
        <v>FAIR TRADE</v>
      </c>
      <c r="F44" s="262" t="str">
        <f>'Modulo_D''Ordine_AI25'!H42</f>
        <v>PETROLIO</v>
      </c>
      <c r="G44" s="262" t="str">
        <f>'Modulo_D''Ordine_AI25'!I42</f>
        <v>bianca</v>
      </c>
      <c r="H44" s="262">
        <f>'Modulo_D''Ordine_AI25'!J42</f>
        <v>16.5</v>
      </c>
      <c r="I44" s="262">
        <f>'Modulo_D''Ordine_AI25'!K42</f>
        <v>0</v>
      </c>
      <c r="J44" s="262">
        <f>'Modulo_D''Ordine_AI25'!L42</f>
        <v>0</v>
      </c>
      <c r="K44" s="262">
        <f>'Modulo_D''Ordine_AI25'!M42</f>
        <v>0</v>
      </c>
      <c r="L44" s="262">
        <f>'Modulo_D''Ordine_AI25'!N42</f>
        <v>0</v>
      </c>
      <c r="M44" s="262">
        <f>'Modulo_D''Ordine_AI25'!O42</f>
        <v>0</v>
      </c>
      <c r="N44" s="262">
        <f>'Modulo_D''Ordine_AI25'!P42</f>
        <v>0</v>
      </c>
      <c r="O44" s="262">
        <f>'Modulo_D''Ordine_AI25'!Q42</f>
        <v>0</v>
      </c>
      <c r="P44" s="262">
        <f>'Modulo_D''Ordine_AI25'!R42</f>
        <v>0</v>
      </c>
    </row>
    <row r="45" spans="1:16" s="24" customFormat="1" x14ac:dyDescent="0.3">
      <c r="A45" s="140"/>
      <c r="B45" s="262" t="str">
        <f>'Modulo_D''Ordine_AI25'!D43</f>
        <v>SEMPRE ALLEGRI</v>
      </c>
      <c r="C45" s="262" t="str">
        <f>'Modulo_D''Ordine_AI25'!E43</f>
        <v>T-SHIRT</v>
      </c>
      <c r="D45" s="262" t="str">
        <f>'Modulo_D''Ordine_AI25'!F43</f>
        <v>CORTA</v>
      </c>
      <c r="E45" s="262" t="str">
        <f>'Modulo_D''Ordine_AI25'!G43</f>
        <v>BIO</v>
      </c>
      <c r="F45" s="262" t="str">
        <f>'Modulo_D''Ordine_AI25'!H43</f>
        <v>blu navy</v>
      </c>
      <c r="G45" s="262" t="str">
        <f>'Modulo_D''Ordine_AI25'!I43</f>
        <v>bianca</v>
      </c>
      <c r="H45" s="262">
        <f>'Modulo_D''Ordine_AI25'!J43</f>
        <v>9.6</v>
      </c>
      <c r="I45" s="262">
        <f>'Modulo_D''Ordine_AI25'!K43</f>
        <v>0</v>
      </c>
      <c r="J45" s="262">
        <f>'Modulo_D''Ordine_AI25'!L43</f>
        <v>0</v>
      </c>
      <c r="K45" s="262">
        <f>'Modulo_D''Ordine_AI25'!M43</f>
        <v>0</v>
      </c>
      <c r="L45" s="262">
        <f>'Modulo_D''Ordine_AI25'!N43</f>
        <v>0</v>
      </c>
      <c r="M45" s="262">
        <f>'Modulo_D''Ordine_AI25'!O43</f>
        <v>0</v>
      </c>
      <c r="N45" s="262">
        <f>'Modulo_D''Ordine_AI25'!P43</f>
        <v>0</v>
      </c>
      <c r="O45" s="262">
        <f>'Modulo_D''Ordine_AI25'!Q43</f>
        <v>0</v>
      </c>
      <c r="P45" s="262">
        <f>'Modulo_D''Ordine_AI25'!R43</f>
        <v>0</v>
      </c>
    </row>
    <row r="46" spans="1:16" s="24" customFormat="1" x14ac:dyDescent="0.3">
      <c r="A46" s="140"/>
      <c r="B46" s="262" t="str">
        <f>'Modulo_D''Ordine_AI25'!D44</f>
        <v>SEMPRE ALLEGRI</v>
      </c>
      <c r="C46" s="262" t="str">
        <f>'Modulo_D''Ordine_AI25'!E44</f>
        <v>T-SHIRT</v>
      </c>
      <c r="D46" s="262" t="str">
        <f>'Modulo_D''Ordine_AI25'!F44</f>
        <v>CORTA</v>
      </c>
      <c r="E46" s="262" t="str">
        <f>'Modulo_D''Ordine_AI25'!G44</f>
        <v>BIO</v>
      </c>
      <c r="F46" s="262" t="str">
        <f>'Modulo_D''Ordine_AI25'!H44</f>
        <v>nera</v>
      </c>
      <c r="G46" s="262" t="str">
        <f>'Modulo_D''Ordine_AI25'!I44</f>
        <v>bianca</v>
      </c>
      <c r="H46" s="262">
        <f>'Modulo_D''Ordine_AI25'!J44</f>
        <v>9.6</v>
      </c>
      <c r="I46" s="262">
        <f>'Modulo_D''Ordine_AI25'!K44</f>
        <v>0</v>
      </c>
      <c r="J46" s="262">
        <f>'Modulo_D''Ordine_AI25'!L44</f>
        <v>0</v>
      </c>
      <c r="K46" s="262">
        <f>'Modulo_D''Ordine_AI25'!M44</f>
        <v>0</v>
      </c>
      <c r="L46" s="262">
        <f>'Modulo_D''Ordine_AI25'!N44</f>
        <v>0</v>
      </c>
      <c r="M46" s="262">
        <f>'Modulo_D''Ordine_AI25'!O44</f>
        <v>0</v>
      </c>
      <c r="N46" s="262">
        <f>'Modulo_D''Ordine_AI25'!P44</f>
        <v>0</v>
      </c>
      <c r="O46" s="262">
        <f>'Modulo_D''Ordine_AI25'!Q44</f>
        <v>0</v>
      </c>
      <c r="P46" s="262">
        <f>'Modulo_D''Ordine_AI25'!R44</f>
        <v>0</v>
      </c>
    </row>
    <row r="47" spans="1:16" s="24" customFormat="1" ht="28.8" x14ac:dyDescent="0.3">
      <c r="A47" s="140"/>
      <c r="B47" s="262" t="str">
        <f>'Modulo_D''Ordine_AI25'!D45</f>
        <v>SEMPRE ALLEGRI</v>
      </c>
      <c r="C47" s="262" t="str">
        <f>'Modulo_D''Ordine_AI25'!E45</f>
        <v>T-SHIRT</v>
      </c>
      <c r="D47" s="262" t="str">
        <f>'Modulo_D''Ordine_AI25'!F45</f>
        <v>CORTA</v>
      </c>
      <c r="E47" s="262" t="str">
        <f>'Modulo_D''Ordine_AI25'!G45</f>
        <v>BIO</v>
      </c>
      <c r="F47" s="262" t="str">
        <f>'Modulo_D''Ordine_AI25'!H45</f>
        <v>rosso</v>
      </c>
      <c r="G47" s="262" t="str">
        <f>'Modulo_D''Ordine_AI25'!I45</f>
        <v>bianca</v>
      </c>
      <c r="H47" s="262">
        <f>'Modulo_D''Ordine_AI25'!J45</f>
        <v>9.6</v>
      </c>
      <c r="I47" s="262">
        <f>'Modulo_D''Ordine_AI25'!K45</f>
        <v>0</v>
      </c>
      <c r="J47" s="262">
        <f>'Modulo_D''Ordine_AI25'!L45</f>
        <v>0</v>
      </c>
      <c r="K47" s="262">
        <f>'Modulo_D''Ordine_AI25'!M45</f>
        <v>0</v>
      </c>
      <c r="L47" s="262">
        <f>'Modulo_D''Ordine_AI25'!N45</f>
        <v>0</v>
      </c>
      <c r="M47" s="262">
        <f>'Modulo_D''Ordine_AI25'!O45</f>
        <v>0</v>
      </c>
      <c r="N47" s="262">
        <f>'Modulo_D''Ordine_AI25'!P45</f>
        <v>0</v>
      </c>
      <c r="O47" s="262">
        <f>'Modulo_D''Ordine_AI25'!Q45</f>
        <v>0</v>
      </c>
      <c r="P47" s="262">
        <f>'Modulo_D''Ordine_AI25'!R45</f>
        <v>0</v>
      </c>
    </row>
    <row r="48" spans="1:16" s="24" customFormat="1" ht="28.8" x14ac:dyDescent="0.3">
      <c r="A48" s="140"/>
      <c r="B48" s="262" t="str">
        <f>'Modulo_D''Ordine_AI25'!D46</f>
        <v>AMICO FRAGILE</v>
      </c>
      <c r="C48" s="262" t="str">
        <f>'Modulo_D''Ordine_AI25'!E46</f>
        <v>T-SHIRT</v>
      </c>
      <c r="D48" s="262" t="str">
        <f>'Modulo_D''Ordine_AI25'!F46</f>
        <v>CORTA</v>
      </c>
      <c r="E48" s="262" t="str">
        <f>'Modulo_D''Ordine_AI25'!G46</f>
        <v>FAIR TRADE</v>
      </c>
      <c r="F48" s="262" t="str">
        <f>'Modulo_D''Ordine_AI25'!H46</f>
        <v>BLU baltico</v>
      </c>
      <c r="G48" s="262" t="str">
        <f>'Modulo_D''Ordine_AI25'!I46</f>
        <v>bianca</v>
      </c>
      <c r="H48" s="262">
        <f>'Modulo_D''Ordine_AI25'!J46</f>
        <v>12.6</v>
      </c>
      <c r="I48" s="262">
        <f>'Modulo_D''Ordine_AI25'!K46</f>
        <v>0</v>
      </c>
      <c r="J48" s="262">
        <f>'Modulo_D''Ordine_AI25'!L46</f>
        <v>0</v>
      </c>
      <c r="K48" s="262">
        <f>'Modulo_D''Ordine_AI25'!M46</f>
        <v>0</v>
      </c>
      <c r="L48" s="262">
        <f>'Modulo_D''Ordine_AI25'!N46</f>
        <v>0</v>
      </c>
      <c r="M48" s="262">
        <f>'Modulo_D''Ordine_AI25'!O46</f>
        <v>0</v>
      </c>
      <c r="N48" s="262">
        <f>'Modulo_D''Ordine_AI25'!P46</f>
        <v>0</v>
      </c>
      <c r="O48" s="262">
        <f>'Modulo_D''Ordine_AI25'!Q46</f>
        <v>0</v>
      </c>
      <c r="P48" s="262">
        <f>'Modulo_D''Ordine_AI25'!R46</f>
        <v>0</v>
      </c>
    </row>
    <row r="49" spans="1:16" s="24" customFormat="1" ht="28.8" x14ac:dyDescent="0.3">
      <c r="A49" s="140"/>
      <c r="B49" s="262" t="str">
        <f>'Modulo_D''Ordine_AI25'!D47</f>
        <v>AMICO FRAGILE</v>
      </c>
      <c r="C49" s="262" t="str">
        <f>'Modulo_D''Ordine_AI25'!E47</f>
        <v>T-SHIRT</v>
      </c>
      <c r="D49" s="262" t="str">
        <f>'Modulo_D''Ordine_AI25'!F47</f>
        <v>CORTA</v>
      </c>
      <c r="E49" s="262" t="str">
        <f>'Modulo_D''Ordine_AI25'!G47</f>
        <v>FAIR TRADE</v>
      </c>
      <c r="F49" s="262" t="str">
        <f>'Modulo_D''Ordine_AI25'!H47</f>
        <v>nera</v>
      </c>
      <c r="G49" s="262" t="str">
        <f>'Modulo_D''Ordine_AI25'!I47</f>
        <v>bianca</v>
      </c>
      <c r="H49" s="262">
        <f>'Modulo_D''Ordine_AI25'!J47</f>
        <v>12.6</v>
      </c>
      <c r="I49" s="262">
        <f>'Modulo_D''Ordine_AI25'!K47</f>
        <v>0</v>
      </c>
      <c r="J49" s="262">
        <f>'Modulo_D''Ordine_AI25'!L47</f>
        <v>0</v>
      </c>
      <c r="K49" s="262">
        <f>'Modulo_D''Ordine_AI25'!M47</f>
        <v>0</v>
      </c>
      <c r="L49" s="262">
        <f>'Modulo_D''Ordine_AI25'!N47</f>
        <v>0</v>
      </c>
      <c r="M49" s="262">
        <f>'Modulo_D''Ordine_AI25'!O47</f>
        <v>0</v>
      </c>
      <c r="N49" s="262">
        <f>'Modulo_D''Ordine_AI25'!P47</f>
        <v>0</v>
      </c>
      <c r="O49" s="262">
        <f>'Modulo_D''Ordine_AI25'!Q47</f>
        <v>0</v>
      </c>
      <c r="P49" s="262">
        <f>'Modulo_D''Ordine_AI25'!R47</f>
        <v>0</v>
      </c>
    </row>
    <row r="50" spans="1:16" s="24" customFormat="1" ht="28.8" x14ac:dyDescent="0.3">
      <c r="A50" s="140"/>
      <c r="B50" s="262" t="str">
        <f>'Modulo_D''Ordine_AI25'!D48</f>
        <v>AMICO FRAGILE</v>
      </c>
      <c r="C50" s="262" t="str">
        <f>'Modulo_D''Ordine_AI25'!E48</f>
        <v>T-SHIRT</v>
      </c>
      <c r="D50" s="262" t="str">
        <f>'Modulo_D''Ordine_AI25'!F48</f>
        <v>CORTA</v>
      </c>
      <c r="E50" s="262" t="str">
        <f>'Modulo_D''Ordine_AI25'!G48</f>
        <v>FAIR TRADE</v>
      </c>
      <c r="F50" s="262" t="str">
        <f>'Modulo_D''Ordine_AI25'!H48</f>
        <v>rosso</v>
      </c>
      <c r="G50" s="262" t="str">
        <f>'Modulo_D''Ordine_AI25'!I48</f>
        <v>bianca</v>
      </c>
      <c r="H50" s="262">
        <f>'Modulo_D''Ordine_AI25'!J48</f>
        <v>12.6</v>
      </c>
      <c r="I50" s="262">
        <f>'Modulo_D''Ordine_AI25'!K48</f>
        <v>0</v>
      </c>
      <c r="J50" s="262">
        <f>'Modulo_D''Ordine_AI25'!L48</f>
        <v>0</v>
      </c>
      <c r="K50" s="262">
        <f>'Modulo_D''Ordine_AI25'!M48</f>
        <v>0</v>
      </c>
      <c r="L50" s="262">
        <f>'Modulo_D''Ordine_AI25'!N48</f>
        <v>0</v>
      </c>
      <c r="M50" s="262">
        <f>'Modulo_D''Ordine_AI25'!O48</f>
        <v>0</v>
      </c>
      <c r="N50" s="262">
        <f>'Modulo_D''Ordine_AI25'!P48</f>
        <v>0</v>
      </c>
      <c r="O50" s="262">
        <f>'Modulo_D''Ordine_AI25'!Q48</f>
        <v>0</v>
      </c>
      <c r="P50" s="262">
        <f>'Modulo_D''Ordine_AI25'!R48</f>
        <v>0</v>
      </c>
    </row>
    <row r="51" spans="1:16" s="24" customFormat="1" ht="28.8" x14ac:dyDescent="0.3">
      <c r="A51" s="140"/>
      <c r="B51" s="262" t="str">
        <f>'Modulo_D''Ordine_AI25'!D49</f>
        <v>AMICO FRAGILE</v>
      </c>
      <c r="C51" s="262" t="str">
        <f>'Modulo_D''Ordine_AI25'!E49</f>
        <v>T-SHIRT UNISEX</v>
      </c>
      <c r="D51" s="262" t="str">
        <f>'Modulo_D''Ordine_AI25'!F49</f>
        <v>LUNGA</v>
      </c>
      <c r="E51" s="262" t="str">
        <f>'Modulo_D''Ordine_AI25'!G49</f>
        <v>FAIR TRADE</v>
      </c>
      <c r="F51" s="262" t="str">
        <f>'Modulo_D''Ordine_AI25'!H49</f>
        <v>nera</v>
      </c>
      <c r="G51" s="262" t="str">
        <f>'Modulo_D''Ordine_AI25'!I49</f>
        <v>bianca</v>
      </c>
      <c r="H51" s="262">
        <f>'Modulo_D''Ordine_AI25'!J49</f>
        <v>16.5</v>
      </c>
      <c r="I51" s="262">
        <f>'Modulo_D''Ordine_AI25'!K49</f>
        <v>0</v>
      </c>
      <c r="J51" s="262">
        <f>'Modulo_D''Ordine_AI25'!L49</f>
        <v>0</v>
      </c>
      <c r="K51" s="262">
        <f>'Modulo_D''Ordine_AI25'!M49</f>
        <v>0</v>
      </c>
      <c r="L51" s="262">
        <f>'Modulo_D''Ordine_AI25'!N49</f>
        <v>0</v>
      </c>
      <c r="M51" s="262">
        <f>'Modulo_D''Ordine_AI25'!O49</f>
        <v>0</v>
      </c>
      <c r="N51" s="262">
        <f>'Modulo_D''Ordine_AI25'!P49</f>
        <v>0</v>
      </c>
      <c r="O51" s="262">
        <f>'Modulo_D''Ordine_AI25'!Q49</f>
        <v>0</v>
      </c>
      <c r="P51" s="262">
        <f>'Modulo_D''Ordine_AI25'!R49</f>
        <v>0</v>
      </c>
    </row>
    <row r="52" spans="1:16" s="24" customFormat="1" ht="28.8" x14ac:dyDescent="0.3">
      <c r="A52" s="140"/>
      <c r="B52" s="262" t="str">
        <f>'Modulo_D''Ordine_AI25'!D50</f>
        <v>AMICO FRAGILE</v>
      </c>
      <c r="C52" s="262" t="str">
        <f>'Modulo_D''Ordine_AI25'!E50</f>
        <v>T-SHIRT DONNA</v>
      </c>
      <c r="D52" s="262" t="str">
        <f>'Modulo_D''Ordine_AI25'!F50</f>
        <v>LUNGA</v>
      </c>
      <c r="E52" s="262" t="str">
        <f>'Modulo_D''Ordine_AI25'!G50</f>
        <v>FAIR TRADE</v>
      </c>
      <c r="F52" s="262" t="str">
        <f>'Modulo_D''Ordine_AI25'!H50</f>
        <v>PETROLIO</v>
      </c>
      <c r="G52" s="262" t="str">
        <f>'Modulo_D''Ordine_AI25'!I50</f>
        <v>bianca</v>
      </c>
      <c r="H52" s="262">
        <f>'Modulo_D''Ordine_AI25'!J50</f>
        <v>16.5</v>
      </c>
      <c r="I52" s="262">
        <f>'Modulo_D''Ordine_AI25'!K50</f>
        <v>0</v>
      </c>
      <c r="J52" s="262">
        <f>'Modulo_D''Ordine_AI25'!L50</f>
        <v>0</v>
      </c>
      <c r="K52" s="262">
        <f>'Modulo_D''Ordine_AI25'!M50</f>
        <v>0</v>
      </c>
      <c r="L52" s="262">
        <f>'Modulo_D''Ordine_AI25'!N50</f>
        <v>0</v>
      </c>
      <c r="M52" s="262">
        <f>'Modulo_D''Ordine_AI25'!O50</f>
        <v>0</v>
      </c>
      <c r="N52" s="262">
        <f>'Modulo_D''Ordine_AI25'!P50</f>
        <v>0</v>
      </c>
      <c r="O52" s="262">
        <f>'Modulo_D''Ordine_AI25'!Q50</f>
        <v>0</v>
      </c>
      <c r="P52" s="262">
        <f>'Modulo_D''Ordine_AI25'!R50</f>
        <v>0</v>
      </c>
    </row>
    <row r="53" spans="1:16" s="24" customFormat="1" x14ac:dyDescent="0.3">
      <c r="A53" s="140"/>
      <c r="B53" s="262" t="str">
        <f>'Modulo_D''Ordine_AI25'!D51</f>
        <v>AMICO FRAGILE</v>
      </c>
      <c r="C53" s="262" t="str">
        <f>'Modulo_D''Ordine_AI25'!E51</f>
        <v>T-SHIRT</v>
      </c>
      <c r="D53" s="262" t="str">
        <f>'Modulo_D''Ordine_AI25'!F51</f>
        <v>CORTA</v>
      </c>
      <c r="E53" s="262" t="str">
        <f>'Modulo_D''Ordine_AI25'!G51</f>
        <v>BIO</v>
      </c>
      <c r="F53" s="262" t="str">
        <f>'Modulo_D''Ordine_AI25'!H51</f>
        <v>blu navy</v>
      </c>
      <c r="G53" s="262" t="str">
        <f>'Modulo_D''Ordine_AI25'!I51</f>
        <v>bianca</v>
      </c>
      <c r="H53" s="262">
        <f>'Modulo_D''Ordine_AI25'!J51</f>
        <v>9.6</v>
      </c>
      <c r="I53" s="262">
        <f>'Modulo_D''Ordine_AI25'!K51</f>
        <v>0</v>
      </c>
      <c r="J53" s="262">
        <f>'Modulo_D''Ordine_AI25'!L51</f>
        <v>0</v>
      </c>
      <c r="K53" s="262">
        <f>'Modulo_D''Ordine_AI25'!M51</f>
        <v>0</v>
      </c>
      <c r="L53" s="262">
        <f>'Modulo_D''Ordine_AI25'!N51</f>
        <v>0</v>
      </c>
      <c r="M53" s="262">
        <f>'Modulo_D''Ordine_AI25'!O51</f>
        <v>0</v>
      </c>
      <c r="N53" s="262">
        <f>'Modulo_D''Ordine_AI25'!P51</f>
        <v>0</v>
      </c>
      <c r="O53" s="262">
        <f>'Modulo_D''Ordine_AI25'!Q51</f>
        <v>0</v>
      </c>
      <c r="P53" s="262">
        <f>'Modulo_D''Ordine_AI25'!R51</f>
        <v>0</v>
      </c>
    </row>
    <row r="54" spans="1:16" s="24" customFormat="1" x14ac:dyDescent="0.3">
      <c r="A54" s="140"/>
      <c r="B54" s="262" t="str">
        <f>'Modulo_D''Ordine_AI25'!D52</f>
        <v>AMICO FRAGILE</v>
      </c>
      <c r="C54" s="262" t="str">
        <f>'Modulo_D''Ordine_AI25'!E52</f>
        <v>T-SHIRT</v>
      </c>
      <c r="D54" s="262" t="str">
        <f>'Modulo_D''Ordine_AI25'!F52</f>
        <v>CORTA</v>
      </c>
      <c r="E54" s="262" t="str">
        <f>'Modulo_D''Ordine_AI25'!G52</f>
        <v>BIO</v>
      </c>
      <c r="F54" s="262" t="str">
        <f>'Modulo_D''Ordine_AI25'!H52</f>
        <v>nera</v>
      </c>
      <c r="G54" s="262" t="str">
        <f>'Modulo_D''Ordine_AI25'!I52</f>
        <v>bianca</v>
      </c>
      <c r="H54" s="262">
        <f>'Modulo_D''Ordine_AI25'!J52</f>
        <v>9.6</v>
      </c>
      <c r="I54" s="262">
        <f>'Modulo_D''Ordine_AI25'!K52</f>
        <v>0</v>
      </c>
      <c r="J54" s="262">
        <f>'Modulo_D''Ordine_AI25'!L52</f>
        <v>0</v>
      </c>
      <c r="K54" s="262">
        <f>'Modulo_D''Ordine_AI25'!M52</f>
        <v>0</v>
      </c>
      <c r="L54" s="262">
        <f>'Modulo_D''Ordine_AI25'!N52</f>
        <v>0</v>
      </c>
      <c r="M54" s="262">
        <f>'Modulo_D''Ordine_AI25'!O52</f>
        <v>0</v>
      </c>
      <c r="N54" s="262">
        <f>'Modulo_D''Ordine_AI25'!P52</f>
        <v>0</v>
      </c>
      <c r="O54" s="262">
        <f>'Modulo_D''Ordine_AI25'!Q52</f>
        <v>0</v>
      </c>
      <c r="P54" s="262">
        <f>'Modulo_D''Ordine_AI25'!R52</f>
        <v>0</v>
      </c>
    </row>
    <row r="55" spans="1:16" s="24" customFormat="1" ht="28.8" x14ac:dyDescent="0.3">
      <c r="A55" s="140"/>
      <c r="B55" s="262" t="str">
        <f>'Modulo_D''Ordine_AI25'!D53</f>
        <v>AMICO FRAGILE</v>
      </c>
      <c r="C55" s="262" t="str">
        <f>'Modulo_D''Ordine_AI25'!E53</f>
        <v>T-SHIRT</v>
      </c>
      <c r="D55" s="262" t="str">
        <f>'Modulo_D''Ordine_AI25'!F53</f>
        <v>CORTA</v>
      </c>
      <c r="E55" s="262" t="str">
        <f>'Modulo_D''Ordine_AI25'!G53</f>
        <v>BIO</v>
      </c>
      <c r="F55" s="262" t="str">
        <f>'Modulo_D''Ordine_AI25'!H53</f>
        <v>rosso</v>
      </c>
      <c r="G55" s="262" t="str">
        <f>'Modulo_D''Ordine_AI25'!I53</f>
        <v>bianca</v>
      </c>
      <c r="H55" s="262">
        <f>'Modulo_D''Ordine_AI25'!J53</f>
        <v>9.6</v>
      </c>
      <c r="I55" s="262">
        <f>'Modulo_D''Ordine_AI25'!K53</f>
        <v>0</v>
      </c>
      <c r="J55" s="262">
        <f>'Modulo_D''Ordine_AI25'!L53</f>
        <v>0</v>
      </c>
      <c r="K55" s="262">
        <f>'Modulo_D''Ordine_AI25'!M53</f>
        <v>0</v>
      </c>
      <c r="L55" s="262">
        <f>'Modulo_D''Ordine_AI25'!N53</f>
        <v>0</v>
      </c>
      <c r="M55" s="262">
        <f>'Modulo_D''Ordine_AI25'!O53</f>
        <v>0</v>
      </c>
      <c r="N55" s="262">
        <f>'Modulo_D''Ordine_AI25'!P53</f>
        <v>0</v>
      </c>
      <c r="O55" s="262">
        <f>'Modulo_D''Ordine_AI25'!Q53</f>
        <v>0</v>
      </c>
      <c r="P55" s="262">
        <f>'Modulo_D''Ordine_AI25'!R53</f>
        <v>0</v>
      </c>
    </row>
    <row r="56" spans="1:16" s="24" customFormat="1" ht="28.8" x14ac:dyDescent="0.3">
      <c r="A56" s="140"/>
      <c r="B56" s="262" t="str">
        <f>'Modulo_D''Ordine_AI25'!D54</f>
        <v>CANZONE DEL MAGGIO</v>
      </c>
      <c r="C56" s="262" t="str">
        <f>'Modulo_D''Ordine_AI25'!E54</f>
        <v>T-SHIRT</v>
      </c>
      <c r="D56" s="262" t="str">
        <f>'Modulo_D''Ordine_AI25'!F54</f>
        <v>CORTA</v>
      </c>
      <c r="E56" s="262" t="str">
        <f>'Modulo_D''Ordine_AI25'!G54</f>
        <v>FAIR TRADE</v>
      </c>
      <c r="F56" s="262" t="str">
        <f>'Modulo_D''Ordine_AI25'!H54</f>
        <v>BLU baltico</v>
      </c>
      <c r="G56" s="262" t="str">
        <f>'Modulo_D''Ordine_AI25'!I54</f>
        <v>bianca</v>
      </c>
      <c r="H56" s="262">
        <f>'Modulo_D''Ordine_AI25'!J54</f>
        <v>12.6</v>
      </c>
      <c r="I56" s="262">
        <f>'Modulo_D''Ordine_AI25'!K54</f>
        <v>0</v>
      </c>
      <c r="J56" s="262">
        <f>'Modulo_D''Ordine_AI25'!L54</f>
        <v>0</v>
      </c>
      <c r="K56" s="262">
        <f>'Modulo_D''Ordine_AI25'!M54</f>
        <v>0</v>
      </c>
      <c r="L56" s="262">
        <f>'Modulo_D''Ordine_AI25'!N54</f>
        <v>0</v>
      </c>
      <c r="M56" s="262">
        <f>'Modulo_D''Ordine_AI25'!O54</f>
        <v>0</v>
      </c>
      <c r="N56" s="262">
        <f>'Modulo_D''Ordine_AI25'!P54</f>
        <v>0</v>
      </c>
      <c r="O56" s="262">
        <f>'Modulo_D''Ordine_AI25'!Q54</f>
        <v>0</v>
      </c>
      <c r="P56" s="262">
        <f>'Modulo_D''Ordine_AI25'!R54</f>
        <v>0</v>
      </c>
    </row>
    <row r="57" spans="1:16" s="24" customFormat="1" ht="28.8" x14ac:dyDescent="0.3">
      <c r="A57" s="140"/>
      <c r="B57" s="262" t="str">
        <f>'Modulo_D''Ordine_AI25'!D55</f>
        <v>CANZONE DEL MAGGIO</v>
      </c>
      <c r="C57" s="262" t="str">
        <f>'Modulo_D''Ordine_AI25'!E55</f>
        <v>T-SHIRT</v>
      </c>
      <c r="D57" s="262" t="str">
        <f>'Modulo_D''Ordine_AI25'!F55</f>
        <v>CORTA</v>
      </c>
      <c r="E57" s="262" t="str">
        <f>'Modulo_D''Ordine_AI25'!G55</f>
        <v>FAIR TRADE</v>
      </c>
      <c r="F57" s="262" t="str">
        <f>'Modulo_D''Ordine_AI25'!H55</f>
        <v>nera</v>
      </c>
      <c r="G57" s="262" t="str">
        <f>'Modulo_D''Ordine_AI25'!I55</f>
        <v>bianca</v>
      </c>
      <c r="H57" s="262">
        <f>'Modulo_D''Ordine_AI25'!J55</f>
        <v>12.6</v>
      </c>
      <c r="I57" s="262">
        <f>'Modulo_D''Ordine_AI25'!K55</f>
        <v>0</v>
      </c>
      <c r="J57" s="262">
        <f>'Modulo_D''Ordine_AI25'!L55</f>
        <v>0</v>
      </c>
      <c r="K57" s="262">
        <f>'Modulo_D''Ordine_AI25'!M55</f>
        <v>0</v>
      </c>
      <c r="L57" s="262">
        <f>'Modulo_D''Ordine_AI25'!N55</f>
        <v>0</v>
      </c>
      <c r="M57" s="262">
        <f>'Modulo_D''Ordine_AI25'!O55</f>
        <v>0</v>
      </c>
      <c r="N57" s="262">
        <f>'Modulo_D''Ordine_AI25'!P55</f>
        <v>0</v>
      </c>
      <c r="O57" s="262">
        <f>'Modulo_D''Ordine_AI25'!Q55</f>
        <v>0</v>
      </c>
      <c r="P57" s="262">
        <f>'Modulo_D''Ordine_AI25'!R55</f>
        <v>0</v>
      </c>
    </row>
    <row r="58" spans="1:16" s="24" customFormat="1" ht="28.8" x14ac:dyDescent="0.3">
      <c r="A58" s="140"/>
      <c r="B58" s="262" t="str">
        <f>'Modulo_D''Ordine_AI25'!D56</f>
        <v>CANZONE DEL MAGGIO</v>
      </c>
      <c r="C58" s="262" t="str">
        <f>'Modulo_D''Ordine_AI25'!E56</f>
        <v>T-SHIRT</v>
      </c>
      <c r="D58" s="262" t="str">
        <f>'Modulo_D''Ordine_AI25'!F56</f>
        <v>CORTA</v>
      </c>
      <c r="E58" s="262" t="str">
        <f>'Modulo_D''Ordine_AI25'!G56</f>
        <v>FAIR TRADE</v>
      </c>
      <c r="F58" s="262" t="str">
        <f>'Modulo_D''Ordine_AI25'!H56</f>
        <v>rosso</v>
      </c>
      <c r="G58" s="262" t="str">
        <f>'Modulo_D''Ordine_AI25'!I56</f>
        <v>bianca</v>
      </c>
      <c r="H58" s="262">
        <f>'Modulo_D''Ordine_AI25'!J56</f>
        <v>12.6</v>
      </c>
      <c r="I58" s="262">
        <f>'Modulo_D''Ordine_AI25'!K56</f>
        <v>0</v>
      </c>
      <c r="J58" s="262">
        <f>'Modulo_D''Ordine_AI25'!L56</f>
        <v>0</v>
      </c>
      <c r="K58" s="262">
        <f>'Modulo_D''Ordine_AI25'!M56</f>
        <v>0</v>
      </c>
      <c r="L58" s="262">
        <f>'Modulo_D''Ordine_AI25'!N56</f>
        <v>0</v>
      </c>
      <c r="M58" s="262">
        <f>'Modulo_D''Ordine_AI25'!O56</f>
        <v>0</v>
      </c>
      <c r="N58" s="262">
        <f>'Modulo_D''Ordine_AI25'!P56</f>
        <v>0</v>
      </c>
      <c r="O58" s="262">
        <f>'Modulo_D''Ordine_AI25'!Q56</f>
        <v>0</v>
      </c>
      <c r="P58" s="262">
        <f>'Modulo_D''Ordine_AI25'!R56</f>
        <v>0</v>
      </c>
    </row>
    <row r="59" spans="1:16" s="24" customFormat="1" ht="28.8" x14ac:dyDescent="0.3">
      <c r="A59" s="140"/>
      <c r="B59" s="262" t="str">
        <f>'Modulo_D''Ordine_AI25'!D57</f>
        <v>CANZONE DEL MAGGIO</v>
      </c>
      <c r="C59" s="262" t="str">
        <f>'Modulo_D''Ordine_AI25'!E57</f>
        <v>T SHIRT UNISEX</v>
      </c>
      <c r="D59" s="262" t="str">
        <f>'Modulo_D''Ordine_AI25'!F57</f>
        <v>LUNGA</v>
      </c>
      <c r="E59" s="262" t="str">
        <f>'Modulo_D''Ordine_AI25'!G57</f>
        <v>FAIR TRADE</v>
      </c>
      <c r="F59" s="262" t="str">
        <f>'Modulo_D''Ordine_AI25'!H57</f>
        <v>nera</v>
      </c>
      <c r="G59" s="262" t="str">
        <f>'Modulo_D''Ordine_AI25'!I57</f>
        <v>bianca</v>
      </c>
      <c r="H59" s="262">
        <f>'Modulo_D''Ordine_AI25'!J57</f>
        <v>16.5</v>
      </c>
      <c r="I59" s="262">
        <f>'Modulo_D''Ordine_AI25'!K57</f>
        <v>0</v>
      </c>
      <c r="J59" s="262">
        <f>'Modulo_D''Ordine_AI25'!L57</f>
        <v>0</v>
      </c>
      <c r="K59" s="262">
        <f>'Modulo_D''Ordine_AI25'!M57</f>
        <v>0</v>
      </c>
      <c r="L59" s="262">
        <f>'Modulo_D''Ordine_AI25'!N57</f>
        <v>0</v>
      </c>
      <c r="M59" s="262">
        <f>'Modulo_D''Ordine_AI25'!O57</f>
        <v>0</v>
      </c>
      <c r="N59" s="262">
        <f>'Modulo_D''Ordine_AI25'!P57</f>
        <v>0</v>
      </c>
      <c r="O59" s="262">
        <f>'Modulo_D''Ordine_AI25'!Q57</f>
        <v>0</v>
      </c>
      <c r="P59" s="262">
        <f>'Modulo_D''Ordine_AI25'!R57</f>
        <v>0</v>
      </c>
    </row>
    <row r="60" spans="1:16" s="24" customFormat="1" ht="28.8" x14ac:dyDescent="0.3">
      <c r="A60" s="140"/>
      <c r="B60" s="262" t="str">
        <f>'Modulo_D''Ordine_AI25'!D58</f>
        <v>CANZONE DEL MAGGIO</v>
      </c>
      <c r="C60" s="262" t="str">
        <f>'Modulo_D''Ordine_AI25'!E58</f>
        <v>T-SHIRT DONNA</v>
      </c>
      <c r="D60" s="262" t="str">
        <f>'Modulo_D''Ordine_AI25'!F58</f>
        <v>LUNGA</v>
      </c>
      <c r="E60" s="262" t="str">
        <f>'Modulo_D''Ordine_AI25'!G58</f>
        <v>FAIR TRADE</v>
      </c>
      <c r="F60" s="262" t="str">
        <f>'Modulo_D''Ordine_AI25'!H58</f>
        <v>PETROLIO</v>
      </c>
      <c r="G60" s="262" t="str">
        <f>'Modulo_D''Ordine_AI25'!I58</f>
        <v>bianca</v>
      </c>
      <c r="H60" s="262">
        <f>'Modulo_D''Ordine_AI25'!J58</f>
        <v>16.5</v>
      </c>
      <c r="I60" s="262">
        <f>'Modulo_D''Ordine_AI25'!K58</f>
        <v>0</v>
      </c>
      <c r="J60" s="262">
        <f>'Modulo_D''Ordine_AI25'!L58</f>
        <v>0</v>
      </c>
      <c r="K60" s="262">
        <f>'Modulo_D''Ordine_AI25'!M58</f>
        <v>0</v>
      </c>
      <c r="L60" s="262">
        <f>'Modulo_D''Ordine_AI25'!N58</f>
        <v>0</v>
      </c>
      <c r="M60" s="262">
        <f>'Modulo_D''Ordine_AI25'!O58</f>
        <v>0</v>
      </c>
      <c r="N60" s="262">
        <f>'Modulo_D''Ordine_AI25'!P58</f>
        <v>0</v>
      </c>
      <c r="O60" s="262">
        <f>'Modulo_D''Ordine_AI25'!Q58</f>
        <v>0</v>
      </c>
      <c r="P60" s="262">
        <f>'Modulo_D''Ordine_AI25'!R58</f>
        <v>0</v>
      </c>
    </row>
    <row r="61" spans="1:16" s="24" customFormat="1" x14ac:dyDescent="0.3">
      <c r="A61" s="140"/>
      <c r="B61" s="262" t="str">
        <f>'Modulo_D''Ordine_AI25'!D59</f>
        <v>CANZONE DEL MAGGIO</v>
      </c>
      <c r="C61" s="262" t="str">
        <f>'Modulo_D''Ordine_AI25'!E59</f>
        <v>T-SHIRT</v>
      </c>
      <c r="D61" s="262" t="str">
        <f>'Modulo_D''Ordine_AI25'!F59</f>
        <v>CORTA</v>
      </c>
      <c r="E61" s="262" t="str">
        <f>'Modulo_D''Ordine_AI25'!G59</f>
        <v>BIO</v>
      </c>
      <c r="F61" s="262" t="str">
        <f>'Modulo_D''Ordine_AI25'!H59</f>
        <v>blu navy</v>
      </c>
      <c r="G61" s="262" t="str">
        <f>'Modulo_D''Ordine_AI25'!I59</f>
        <v>bianca</v>
      </c>
      <c r="H61" s="262">
        <f>'Modulo_D''Ordine_AI25'!J59</f>
        <v>9.6</v>
      </c>
      <c r="I61" s="262">
        <f>'Modulo_D''Ordine_AI25'!K59</f>
        <v>0</v>
      </c>
      <c r="J61" s="262">
        <f>'Modulo_D''Ordine_AI25'!L59</f>
        <v>0</v>
      </c>
      <c r="K61" s="262">
        <f>'Modulo_D''Ordine_AI25'!M59</f>
        <v>0</v>
      </c>
      <c r="L61" s="262">
        <f>'Modulo_D''Ordine_AI25'!N59</f>
        <v>0</v>
      </c>
      <c r="M61" s="262">
        <f>'Modulo_D''Ordine_AI25'!O59</f>
        <v>0</v>
      </c>
      <c r="N61" s="262">
        <f>'Modulo_D''Ordine_AI25'!P59</f>
        <v>0</v>
      </c>
      <c r="O61" s="262">
        <f>'Modulo_D''Ordine_AI25'!Q59</f>
        <v>0</v>
      </c>
      <c r="P61" s="262">
        <f>'Modulo_D''Ordine_AI25'!R59</f>
        <v>0</v>
      </c>
    </row>
    <row r="62" spans="1:16" s="24" customFormat="1" x14ac:dyDescent="0.3">
      <c r="A62" s="140"/>
      <c r="B62" s="262" t="str">
        <f>'Modulo_D''Ordine_AI25'!D60</f>
        <v>CANZONE DEL MAGGIO</v>
      </c>
      <c r="C62" s="262" t="str">
        <f>'Modulo_D''Ordine_AI25'!E60</f>
        <v>T-SHIRT</v>
      </c>
      <c r="D62" s="262" t="str">
        <f>'Modulo_D''Ordine_AI25'!F60</f>
        <v>CORTA</v>
      </c>
      <c r="E62" s="262" t="str">
        <f>'Modulo_D''Ordine_AI25'!G60</f>
        <v>BIO</v>
      </c>
      <c r="F62" s="262" t="str">
        <f>'Modulo_D''Ordine_AI25'!H60</f>
        <v>nera</v>
      </c>
      <c r="G62" s="262" t="str">
        <f>'Modulo_D''Ordine_AI25'!I60</f>
        <v>bianca</v>
      </c>
      <c r="H62" s="262">
        <f>'Modulo_D''Ordine_AI25'!J60</f>
        <v>9.6</v>
      </c>
      <c r="I62" s="262">
        <f>'Modulo_D''Ordine_AI25'!K60</f>
        <v>0</v>
      </c>
      <c r="J62" s="262">
        <f>'Modulo_D''Ordine_AI25'!L60</f>
        <v>0</v>
      </c>
      <c r="K62" s="262">
        <f>'Modulo_D''Ordine_AI25'!M60</f>
        <v>0</v>
      </c>
      <c r="L62" s="262">
        <f>'Modulo_D''Ordine_AI25'!N60</f>
        <v>0</v>
      </c>
      <c r="M62" s="262">
        <f>'Modulo_D''Ordine_AI25'!O60</f>
        <v>0</v>
      </c>
      <c r="N62" s="262">
        <f>'Modulo_D''Ordine_AI25'!P60</f>
        <v>0</v>
      </c>
      <c r="O62" s="262">
        <f>'Modulo_D''Ordine_AI25'!Q60</f>
        <v>0</v>
      </c>
      <c r="P62" s="262">
        <f>'Modulo_D''Ordine_AI25'!R60</f>
        <v>0</v>
      </c>
    </row>
    <row r="63" spans="1:16" s="24" customFormat="1" ht="28.8" x14ac:dyDescent="0.3">
      <c r="A63" s="140"/>
      <c r="B63" s="262" t="str">
        <f>'Modulo_D''Ordine_AI25'!D61</f>
        <v>CANZONE DEL MAGGIO</v>
      </c>
      <c r="C63" s="262" t="str">
        <f>'Modulo_D''Ordine_AI25'!E61</f>
        <v>T-SHIRT</v>
      </c>
      <c r="D63" s="262" t="str">
        <f>'Modulo_D''Ordine_AI25'!F61</f>
        <v>CORTA</v>
      </c>
      <c r="E63" s="262" t="str">
        <f>'Modulo_D''Ordine_AI25'!G61</f>
        <v>BIO</v>
      </c>
      <c r="F63" s="262" t="str">
        <f>'Modulo_D''Ordine_AI25'!H61</f>
        <v>rosso</v>
      </c>
      <c r="G63" s="262" t="str">
        <f>'Modulo_D''Ordine_AI25'!I61</f>
        <v>bianca</v>
      </c>
      <c r="H63" s="262">
        <f>'Modulo_D''Ordine_AI25'!J61</f>
        <v>9.6</v>
      </c>
      <c r="I63" s="262">
        <f>'Modulo_D''Ordine_AI25'!K61</f>
        <v>0</v>
      </c>
      <c r="J63" s="262">
        <f>'Modulo_D''Ordine_AI25'!L61</f>
        <v>0</v>
      </c>
      <c r="K63" s="262">
        <f>'Modulo_D''Ordine_AI25'!M61</f>
        <v>0</v>
      </c>
      <c r="L63" s="262">
        <f>'Modulo_D''Ordine_AI25'!N61</f>
        <v>0</v>
      </c>
      <c r="M63" s="262">
        <f>'Modulo_D''Ordine_AI25'!O61</f>
        <v>0</v>
      </c>
      <c r="N63" s="262">
        <f>'Modulo_D''Ordine_AI25'!P61</f>
        <v>0</v>
      </c>
      <c r="O63" s="262">
        <f>'Modulo_D''Ordine_AI25'!Q61</f>
        <v>0</v>
      </c>
      <c r="P63" s="262">
        <f>'Modulo_D''Ordine_AI25'!R61</f>
        <v>0</v>
      </c>
    </row>
    <row r="64" spans="1:16" s="24" customFormat="1" ht="28.8" x14ac:dyDescent="0.3">
      <c r="A64" s="140"/>
      <c r="B64" s="262" t="str">
        <f>'Modulo_D''Ordine_AI25'!D62</f>
        <v>CREUZA DE MA</v>
      </c>
      <c r="C64" s="262" t="str">
        <f>'Modulo_D''Ordine_AI25'!E62</f>
        <v>T-SHIRT</v>
      </c>
      <c r="D64" s="262" t="str">
        <f>'Modulo_D''Ordine_AI25'!F62</f>
        <v>CORTA</v>
      </c>
      <c r="E64" s="262" t="str">
        <f>'Modulo_D''Ordine_AI25'!G62</f>
        <v>FAIR TRADE</v>
      </c>
      <c r="F64" s="262" t="str">
        <f>'Modulo_D''Ordine_AI25'!H62</f>
        <v>BLU baltico</v>
      </c>
      <c r="G64" s="262" t="str">
        <f>'Modulo_D''Ordine_AI25'!I62</f>
        <v>bianca</v>
      </c>
      <c r="H64" s="262">
        <f>'Modulo_D''Ordine_AI25'!J62</f>
        <v>12.6</v>
      </c>
      <c r="I64" s="262">
        <f>'Modulo_D''Ordine_AI25'!K62</f>
        <v>0</v>
      </c>
      <c r="J64" s="262">
        <f>'Modulo_D''Ordine_AI25'!L62</f>
        <v>0</v>
      </c>
      <c r="K64" s="262">
        <f>'Modulo_D''Ordine_AI25'!M62</f>
        <v>0</v>
      </c>
      <c r="L64" s="262">
        <f>'Modulo_D''Ordine_AI25'!N62</f>
        <v>0</v>
      </c>
      <c r="M64" s="262">
        <f>'Modulo_D''Ordine_AI25'!O62</f>
        <v>0</v>
      </c>
      <c r="N64" s="262">
        <f>'Modulo_D''Ordine_AI25'!P62</f>
        <v>0</v>
      </c>
      <c r="O64" s="262">
        <f>'Modulo_D''Ordine_AI25'!Q62</f>
        <v>0</v>
      </c>
      <c r="P64" s="262">
        <f>'Modulo_D''Ordine_AI25'!R62</f>
        <v>0</v>
      </c>
    </row>
    <row r="65" spans="1:16" s="24" customFormat="1" ht="28.8" x14ac:dyDescent="0.3">
      <c r="A65" s="140"/>
      <c r="B65" s="262" t="str">
        <f>'Modulo_D''Ordine_AI25'!D63</f>
        <v>CREUZA DE MA</v>
      </c>
      <c r="C65" s="262" t="str">
        <f>'Modulo_D''Ordine_AI25'!E63</f>
        <v>T-SHIRT</v>
      </c>
      <c r="D65" s="262" t="str">
        <f>'Modulo_D''Ordine_AI25'!F63</f>
        <v>CORTA</v>
      </c>
      <c r="E65" s="262" t="str">
        <f>'Modulo_D''Ordine_AI25'!G63</f>
        <v>FAIR TRADE</v>
      </c>
      <c r="F65" s="262" t="str">
        <f>'Modulo_D''Ordine_AI25'!H63</f>
        <v>nera</v>
      </c>
      <c r="G65" s="262" t="str">
        <f>'Modulo_D''Ordine_AI25'!I63</f>
        <v>bianca</v>
      </c>
      <c r="H65" s="262">
        <f>'Modulo_D''Ordine_AI25'!J63</f>
        <v>12.6</v>
      </c>
      <c r="I65" s="262">
        <f>'Modulo_D''Ordine_AI25'!K63</f>
        <v>0</v>
      </c>
      <c r="J65" s="262">
        <f>'Modulo_D''Ordine_AI25'!L63</f>
        <v>0</v>
      </c>
      <c r="K65" s="262">
        <f>'Modulo_D''Ordine_AI25'!M63</f>
        <v>0</v>
      </c>
      <c r="L65" s="262">
        <f>'Modulo_D''Ordine_AI25'!N63</f>
        <v>0</v>
      </c>
      <c r="M65" s="262">
        <f>'Modulo_D''Ordine_AI25'!O63</f>
        <v>0</v>
      </c>
      <c r="N65" s="262">
        <f>'Modulo_D''Ordine_AI25'!P63</f>
        <v>0</v>
      </c>
      <c r="O65" s="262">
        <f>'Modulo_D''Ordine_AI25'!Q63</f>
        <v>0</v>
      </c>
      <c r="P65" s="262">
        <f>'Modulo_D''Ordine_AI25'!R63</f>
        <v>0</v>
      </c>
    </row>
    <row r="66" spans="1:16" s="24" customFormat="1" ht="28.8" x14ac:dyDescent="0.3">
      <c r="A66" s="140"/>
      <c r="B66" s="262" t="str">
        <f>'Modulo_D''Ordine_AI25'!D64</f>
        <v>CREUZA DE MA</v>
      </c>
      <c r="C66" s="262" t="str">
        <f>'Modulo_D''Ordine_AI25'!E64</f>
        <v>T-SHIRT</v>
      </c>
      <c r="D66" s="262" t="str">
        <f>'Modulo_D''Ordine_AI25'!F64</f>
        <v>CORTA</v>
      </c>
      <c r="E66" s="262" t="str">
        <f>'Modulo_D''Ordine_AI25'!G64</f>
        <v>FAIR TRADE</v>
      </c>
      <c r="F66" s="262" t="str">
        <f>'Modulo_D''Ordine_AI25'!H64</f>
        <v>rosso</v>
      </c>
      <c r="G66" s="262" t="str">
        <f>'Modulo_D''Ordine_AI25'!I64</f>
        <v>bianca</v>
      </c>
      <c r="H66" s="262">
        <f>'Modulo_D''Ordine_AI25'!J64</f>
        <v>12.6</v>
      </c>
      <c r="I66" s="262">
        <f>'Modulo_D''Ordine_AI25'!K64</f>
        <v>0</v>
      </c>
      <c r="J66" s="262">
        <f>'Modulo_D''Ordine_AI25'!L64</f>
        <v>0</v>
      </c>
      <c r="K66" s="262">
        <f>'Modulo_D''Ordine_AI25'!M64</f>
        <v>0</v>
      </c>
      <c r="L66" s="262">
        <f>'Modulo_D''Ordine_AI25'!N64</f>
        <v>0</v>
      </c>
      <c r="M66" s="262">
        <f>'Modulo_D''Ordine_AI25'!O64</f>
        <v>0</v>
      </c>
      <c r="N66" s="262">
        <f>'Modulo_D''Ordine_AI25'!P64</f>
        <v>0</v>
      </c>
      <c r="O66" s="262">
        <f>'Modulo_D''Ordine_AI25'!Q64</f>
        <v>0</v>
      </c>
      <c r="P66" s="262">
        <f>'Modulo_D''Ordine_AI25'!R64</f>
        <v>0</v>
      </c>
    </row>
    <row r="67" spans="1:16" s="24" customFormat="1" ht="28.8" x14ac:dyDescent="0.3">
      <c r="A67" s="140"/>
      <c r="B67" s="262" t="str">
        <f>'Modulo_D''Ordine_AI25'!D65</f>
        <v>CREUZA DE MA</v>
      </c>
      <c r="C67" s="262" t="str">
        <f>'Modulo_D''Ordine_AI25'!E65</f>
        <v>T SHIRT UNISEX</v>
      </c>
      <c r="D67" s="262" t="str">
        <f>'Modulo_D''Ordine_AI25'!F65</f>
        <v>LUNGA</v>
      </c>
      <c r="E67" s="262" t="str">
        <f>'Modulo_D''Ordine_AI25'!G65</f>
        <v>FAIR TRADE</v>
      </c>
      <c r="F67" s="262" t="str">
        <f>'Modulo_D''Ordine_AI25'!H65</f>
        <v>nera</v>
      </c>
      <c r="G67" s="262" t="str">
        <f>'Modulo_D''Ordine_AI25'!I65</f>
        <v>bianca</v>
      </c>
      <c r="H67" s="262">
        <f>'Modulo_D''Ordine_AI25'!J65</f>
        <v>16.5</v>
      </c>
      <c r="I67" s="262">
        <f>'Modulo_D''Ordine_AI25'!K65</f>
        <v>0</v>
      </c>
      <c r="J67" s="262">
        <f>'Modulo_D''Ordine_AI25'!L65</f>
        <v>0</v>
      </c>
      <c r="K67" s="262">
        <f>'Modulo_D''Ordine_AI25'!M65</f>
        <v>0</v>
      </c>
      <c r="L67" s="262">
        <f>'Modulo_D''Ordine_AI25'!N65</f>
        <v>0</v>
      </c>
      <c r="M67" s="262">
        <f>'Modulo_D''Ordine_AI25'!O65</f>
        <v>0</v>
      </c>
      <c r="N67" s="262">
        <f>'Modulo_D''Ordine_AI25'!P65</f>
        <v>0</v>
      </c>
      <c r="O67" s="262">
        <f>'Modulo_D''Ordine_AI25'!Q65</f>
        <v>0</v>
      </c>
      <c r="P67" s="262">
        <f>'Modulo_D''Ordine_AI25'!R65</f>
        <v>0</v>
      </c>
    </row>
    <row r="68" spans="1:16" s="24" customFormat="1" ht="28.8" x14ac:dyDescent="0.3">
      <c r="A68" s="140"/>
      <c r="B68" s="262" t="str">
        <f>'Modulo_D''Ordine_AI25'!D66</f>
        <v>CREUZA DE MA</v>
      </c>
      <c r="C68" s="262" t="str">
        <f>'Modulo_D''Ordine_AI25'!E66</f>
        <v>T-SHIRT DONNA</v>
      </c>
      <c r="D68" s="262" t="str">
        <f>'Modulo_D''Ordine_AI25'!F66</f>
        <v>LUNGA</v>
      </c>
      <c r="E68" s="262" t="str">
        <f>'Modulo_D''Ordine_AI25'!G66</f>
        <v>FAIR TRADE</v>
      </c>
      <c r="F68" s="262" t="str">
        <f>'Modulo_D''Ordine_AI25'!H66</f>
        <v>PETROLIO</v>
      </c>
      <c r="G68" s="262" t="str">
        <f>'Modulo_D''Ordine_AI25'!I66</f>
        <v>bianca</v>
      </c>
      <c r="H68" s="262">
        <f>'Modulo_D''Ordine_AI25'!J66</f>
        <v>16.5</v>
      </c>
      <c r="I68" s="262">
        <f>'Modulo_D''Ordine_AI25'!K66</f>
        <v>0</v>
      </c>
      <c r="J68" s="262">
        <f>'Modulo_D''Ordine_AI25'!L66</f>
        <v>0</v>
      </c>
      <c r="K68" s="262">
        <f>'Modulo_D''Ordine_AI25'!M66</f>
        <v>0</v>
      </c>
      <c r="L68" s="262">
        <f>'Modulo_D''Ordine_AI25'!N66</f>
        <v>0</v>
      </c>
      <c r="M68" s="262">
        <f>'Modulo_D''Ordine_AI25'!O66</f>
        <v>0</v>
      </c>
      <c r="N68" s="262">
        <f>'Modulo_D''Ordine_AI25'!P66</f>
        <v>0</v>
      </c>
      <c r="O68" s="262">
        <f>'Modulo_D''Ordine_AI25'!Q66</f>
        <v>0</v>
      </c>
      <c r="P68" s="262">
        <f>'Modulo_D''Ordine_AI25'!R66</f>
        <v>0</v>
      </c>
    </row>
    <row r="69" spans="1:16" s="24" customFormat="1" x14ac:dyDescent="0.3">
      <c r="A69" s="140"/>
      <c r="B69" s="262" t="str">
        <f>'Modulo_D''Ordine_AI25'!D67</f>
        <v>CREUZA DE MA</v>
      </c>
      <c r="C69" s="262" t="str">
        <f>'Modulo_D''Ordine_AI25'!E67</f>
        <v>T-SHIRT</v>
      </c>
      <c r="D69" s="262" t="str">
        <f>'Modulo_D''Ordine_AI25'!F67</f>
        <v>CORTA</v>
      </c>
      <c r="E69" s="262" t="str">
        <f>'Modulo_D''Ordine_AI25'!G67</f>
        <v>BIO</v>
      </c>
      <c r="F69" s="262" t="str">
        <f>'Modulo_D''Ordine_AI25'!H67</f>
        <v>blu navy</v>
      </c>
      <c r="G69" s="262" t="str">
        <f>'Modulo_D''Ordine_AI25'!I67</f>
        <v>bianca</v>
      </c>
      <c r="H69" s="262">
        <f>'Modulo_D''Ordine_AI25'!J67</f>
        <v>9.6</v>
      </c>
      <c r="I69" s="262">
        <f>'Modulo_D''Ordine_AI25'!K67</f>
        <v>0</v>
      </c>
      <c r="J69" s="262">
        <f>'Modulo_D''Ordine_AI25'!L67</f>
        <v>0</v>
      </c>
      <c r="K69" s="262">
        <f>'Modulo_D''Ordine_AI25'!M67</f>
        <v>0</v>
      </c>
      <c r="L69" s="262">
        <f>'Modulo_D''Ordine_AI25'!N67</f>
        <v>0</v>
      </c>
      <c r="M69" s="262">
        <f>'Modulo_D''Ordine_AI25'!O67</f>
        <v>0</v>
      </c>
      <c r="N69" s="262">
        <f>'Modulo_D''Ordine_AI25'!P67</f>
        <v>0</v>
      </c>
      <c r="O69" s="262">
        <f>'Modulo_D''Ordine_AI25'!Q67</f>
        <v>0</v>
      </c>
      <c r="P69" s="262">
        <f>'Modulo_D''Ordine_AI25'!R67</f>
        <v>0</v>
      </c>
    </row>
    <row r="70" spans="1:16" s="24" customFormat="1" x14ac:dyDescent="0.3">
      <c r="A70" s="140"/>
      <c r="B70" s="262" t="str">
        <f>'Modulo_D''Ordine_AI25'!D68</f>
        <v>CREUZA DE MA</v>
      </c>
      <c r="C70" s="262" t="str">
        <f>'Modulo_D''Ordine_AI25'!E68</f>
        <v>T-SHIRT</v>
      </c>
      <c r="D70" s="262" t="str">
        <f>'Modulo_D''Ordine_AI25'!F68</f>
        <v>CORTA</v>
      </c>
      <c r="E70" s="262" t="str">
        <f>'Modulo_D''Ordine_AI25'!G68</f>
        <v>BIO</v>
      </c>
      <c r="F70" s="262" t="str">
        <f>'Modulo_D''Ordine_AI25'!H68</f>
        <v>nera</v>
      </c>
      <c r="G70" s="262" t="str">
        <f>'Modulo_D''Ordine_AI25'!I68</f>
        <v>bianca</v>
      </c>
      <c r="H70" s="262">
        <f>'Modulo_D''Ordine_AI25'!J68</f>
        <v>9.6</v>
      </c>
      <c r="I70" s="262">
        <f>'Modulo_D''Ordine_AI25'!K68</f>
        <v>0</v>
      </c>
      <c r="J70" s="262">
        <f>'Modulo_D''Ordine_AI25'!L68</f>
        <v>0</v>
      </c>
      <c r="K70" s="262">
        <f>'Modulo_D''Ordine_AI25'!M68</f>
        <v>0</v>
      </c>
      <c r="L70" s="262">
        <f>'Modulo_D''Ordine_AI25'!N68</f>
        <v>0</v>
      </c>
      <c r="M70" s="262">
        <f>'Modulo_D''Ordine_AI25'!O68</f>
        <v>0</v>
      </c>
      <c r="N70" s="262">
        <f>'Modulo_D''Ordine_AI25'!P68</f>
        <v>0</v>
      </c>
      <c r="O70" s="262">
        <f>'Modulo_D''Ordine_AI25'!Q68</f>
        <v>0</v>
      </c>
      <c r="P70" s="262">
        <f>'Modulo_D''Ordine_AI25'!R68</f>
        <v>0</v>
      </c>
    </row>
    <row r="71" spans="1:16" s="24" customFormat="1" ht="28.8" x14ac:dyDescent="0.3">
      <c r="A71" s="140"/>
      <c r="B71" s="262" t="str">
        <f>'Modulo_D''Ordine_AI25'!D69</f>
        <v>CREUZA DE MA</v>
      </c>
      <c r="C71" s="262" t="str">
        <f>'Modulo_D''Ordine_AI25'!E69</f>
        <v>T-SHIRT</v>
      </c>
      <c r="D71" s="262" t="str">
        <f>'Modulo_D''Ordine_AI25'!F69</f>
        <v>CORTA</v>
      </c>
      <c r="E71" s="262" t="str">
        <f>'Modulo_D''Ordine_AI25'!G69</f>
        <v>BIO</v>
      </c>
      <c r="F71" s="262" t="str">
        <f>'Modulo_D''Ordine_AI25'!H69</f>
        <v>rosso</v>
      </c>
      <c r="G71" s="262" t="str">
        <f>'Modulo_D''Ordine_AI25'!I69</f>
        <v>bianca</v>
      </c>
      <c r="H71" s="262">
        <f>'Modulo_D''Ordine_AI25'!J69</f>
        <v>9.6</v>
      </c>
      <c r="I71" s="262">
        <f>'Modulo_D''Ordine_AI25'!K69</f>
        <v>0</v>
      </c>
      <c r="J71" s="262">
        <f>'Modulo_D''Ordine_AI25'!L69</f>
        <v>0</v>
      </c>
      <c r="K71" s="262">
        <f>'Modulo_D''Ordine_AI25'!M69</f>
        <v>0</v>
      </c>
      <c r="L71" s="262">
        <f>'Modulo_D''Ordine_AI25'!N69</f>
        <v>0</v>
      </c>
      <c r="M71" s="262">
        <f>'Modulo_D''Ordine_AI25'!O69</f>
        <v>0</v>
      </c>
      <c r="N71" s="262">
        <f>'Modulo_D''Ordine_AI25'!P69</f>
        <v>0</v>
      </c>
      <c r="O71" s="262">
        <f>'Modulo_D''Ordine_AI25'!Q69</f>
        <v>0</v>
      </c>
      <c r="P71" s="262">
        <f>'Modulo_D''Ordine_AI25'!R69</f>
        <v>0</v>
      </c>
    </row>
    <row r="72" spans="1:16" s="24" customFormat="1" ht="28.8" x14ac:dyDescent="0.3">
      <c r="A72" s="140"/>
      <c r="B72" s="262" t="str">
        <f>'Modulo_D''Ordine_AI25'!D70</f>
        <v>SMISURATA PREGHIERA</v>
      </c>
      <c r="C72" s="262" t="str">
        <f>'Modulo_D''Ordine_AI25'!E70</f>
        <v>T-SHIRT</v>
      </c>
      <c r="D72" s="262" t="str">
        <f>'Modulo_D''Ordine_AI25'!F70</f>
        <v>CORTA</v>
      </c>
      <c r="E72" s="262" t="str">
        <f>'Modulo_D''Ordine_AI25'!G70</f>
        <v>FAIR TRADE</v>
      </c>
      <c r="F72" s="262" t="str">
        <f>'Modulo_D''Ordine_AI25'!H70</f>
        <v>BLU baltico</v>
      </c>
      <c r="G72" s="262" t="str">
        <f>'Modulo_D''Ordine_AI25'!I70</f>
        <v>bianca</v>
      </c>
      <c r="H72" s="262">
        <f>'Modulo_D''Ordine_AI25'!J70</f>
        <v>12.6</v>
      </c>
      <c r="I72" s="262">
        <f>'Modulo_D''Ordine_AI25'!K70</f>
        <v>0</v>
      </c>
      <c r="J72" s="262">
        <f>'Modulo_D''Ordine_AI25'!L70</f>
        <v>0</v>
      </c>
      <c r="K72" s="262">
        <f>'Modulo_D''Ordine_AI25'!M70</f>
        <v>0</v>
      </c>
      <c r="L72" s="262">
        <f>'Modulo_D''Ordine_AI25'!N70</f>
        <v>0</v>
      </c>
      <c r="M72" s="262">
        <f>'Modulo_D''Ordine_AI25'!O70</f>
        <v>0</v>
      </c>
      <c r="N72" s="262">
        <f>'Modulo_D''Ordine_AI25'!P70</f>
        <v>0</v>
      </c>
      <c r="O72" s="262">
        <f>'Modulo_D''Ordine_AI25'!Q70</f>
        <v>0</v>
      </c>
      <c r="P72" s="262">
        <f>'Modulo_D''Ordine_AI25'!R70</f>
        <v>0</v>
      </c>
    </row>
    <row r="73" spans="1:16" s="24" customFormat="1" ht="28.8" x14ac:dyDescent="0.3">
      <c r="A73" s="140"/>
      <c r="B73" s="262" t="str">
        <f>'Modulo_D''Ordine_AI25'!D71</f>
        <v>SMISURATA PREGHIERA</v>
      </c>
      <c r="C73" s="262" t="str">
        <f>'Modulo_D''Ordine_AI25'!E71</f>
        <v>T-SHIRT</v>
      </c>
      <c r="D73" s="262" t="str">
        <f>'Modulo_D''Ordine_AI25'!F71</f>
        <v>CORTA</v>
      </c>
      <c r="E73" s="262" t="str">
        <f>'Modulo_D''Ordine_AI25'!G71</f>
        <v>FAIR TRADE</v>
      </c>
      <c r="F73" s="262" t="str">
        <f>'Modulo_D''Ordine_AI25'!H71</f>
        <v>nera</v>
      </c>
      <c r="G73" s="262" t="str">
        <f>'Modulo_D''Ordine_AI25'!I71</f>
        <v>bianca</v>
      </c>
      <c r="H73" s="262">
        <f>'Modulo_D''Ordine_AI25'!J71</f>
        <v>12.6</v>
      </c>
      <c r="I73" s="262">
        <f>'Modulo_D''Ordine_AI25'!K71</f>
        <v>0</v>
      </c>
      <c r="J73" s="262">
        <f>'Modulo_D''Ordine_AI25'!L71</f>
        <v>0</v>
      </c>
      <c r="K73" s="262">
        <f>'Modulo_D''Ordine_AI25'!M71</f>
        <v>0</v>
      </c>
      <c r="L73" s="262">
        <f>'Modulo_D''Ordine_AI25'!N71</f>
        <v>0</v>
      </c>
      <c r="M73" s="262">
        <f>'Modulo_D''Ordine_AI25'!O71</f>
        <v>0</v>
      </c>
      <c r="N73" s="262">
        <f>'Modulo_D''Ordine_AI25'!P71</f>
        <v>0</v>
      </c>
      <c r="O73" s="262">
        <f>'Modulo_D''Ordine_AI25'!Q71</f>
        <v>0</v>
      </c>
      <c r="P73" s="262">
        <f>'Modulo_D''Ordine_AI25'!R71</f>
        <v>0</v>
      </c>
    </row>
    <row r="74" spans="1:16" s="24" customFormat="1" ht="28.8" x14ac:dyDescent="0.3">
      <c r="A74" s="140"/>
      <c r="B74" s="262" t="str">
        <f>'Modulo_D''Ordine_AI25'!D72</f>
        <v>SMISURATA PREGHIERA</v>
      </c>
      <c r="C74" s="262" t="str">
        <f>'Modulo_D''Ordine_AI25'!E72</f>
        <v>T-SHIRT</v>
      </c>
      <c r="D74" s="262" t="str">
        <f>'Modulo_D''Ordine_AI25'!F72</f>
        <v>CORTA</v>
      </c>
      <c r="E74" s="262" t="str">
        <f>'Modulo_D''Ordine_AI25'!G72</f>
        <v>FAIR TRADE</v>
      </c>
      <c r="F74" s="262" t="str">
        <f>'Modulo_D''Ordine_AI25'!H72</f>
        <v>rosso</v>
      </c>
      <c r="G74" s="262" t="str">
        <f>'Modulo_D''Ordine_AI25'!I72</f>
        <v>bianca</v>
      </c>
      <c r="H74" s="262">
        <f>'Modulo_D''Ordine_AI25'!J72</f>
        <v>12.6</v>
      </c>
      <c r="I74" s="262">
        <f>'Modulo_D''Ordine_AI25'!K72</f>
        <v>0</v>
      </c>
      <c r="J74" s="262">
        <f>'Modulo_D''Ordine_AI25'!L72</f>
        <v>0</v>
      </c>
      <c r="K74" s="262">
        <f>'Modulo_D''Ordine_AI25'!M72</f>
        <v>0</v>
      </c>
      <c r="L74" s="262">
        <f>'Modulo_D''Ordine_AI25'!N72</f>
        <v>0</v>
      </c>
      <c r="M74" s="262">
        <f>'Modulo_D''Ordine_AI25'!O72</f>
        <v>0</v>
      </c>
      <c r="N74" s="262">
        <f>'Modulo_D''Ordine_AI25'!P72</f>
        <v>0</v>
      </c>
      <c r="O74" s="262">
        <f>'Modulo_D''Ordine_AI25'!Q72</f>
        <v>0</v>
      </c>
      <c r="P74" s="262">
        <f>'Modulo_D''Ordine_AI25'!R72</f>
        <v>0</v>
      </c>
    </row>
    <row r="75" spans="1:16" s="24" customFormat="1" ht="28.8" x14ac:dyDescent="0.3">
      <c r="A75" s="140"/>
      <c r="B75" s="262" t="str">
        <f>'Modulo_D''Ordine_AI25'!D73</f>
        <v>SMISURATA PREGHIERA</v>
      </c>
      <c r="C75" s="262" t="str">
        <f>'Modulo_D''Ordine_AI25'!E73</f>
        <v>T SHIRT UNISEX</v>
      </c>
      <c r="D75" s="262" t="str">
        <f>'Modulo_D''Ordine_AI25'!F73</f>
        <v>LUNGA</v>
      </c>
      <c r="E75" s="262" t="str">
        <f>'Modulo_D''Ordine_AI25'!G73</f>
        <v>FAIR TRADE</v>
      </c>
      <c r="F75" s="262" t="str">
        <f>'Modulo_D''Ordine_AI25'!H73</f>
        <v>nera</v>
      </c>
      <c r="G75" s="262" t="str">
        <f>'Modulo_D''Ordine_AI25'!I73</f>
        <v>bianca</v>
      </c>
      <c r="H75" s="262">
        <f>'Modulo_D''Ordine_AI25'!J73</f>
        <v>16.5</v>
      </c>
      <c r="I75" s="262">
        <f>'Modulo_D''Ordine_AI25'!K73</f>
        <v>0</v>
      </c>
      <c r="J75" s="262">
        <f>'Modulo_D''Ordine_AI25'!L73</f>
        <v>0</v>
      </c>
      <c r="K75" s="262">
        <f>'Modulo_D''Ordine_AI25'!M73</f>
        <v>0</v>
      </c>
      <c r="L75" s="262">
        <f>'Modulo_D''Ordine_AI25'!N73</f>
        <v>0</v>
      </c>
      <c r="M75" s="262">
        <f>'Modulo_D''Ordine_AI25'!O73</f>
        <v>0</v>
      </c>
      <c r="N75" s="262">
        <f>'Modulo_D''Ordine_AI25'!P73</f>
        <v>0</v>
      </c>
      <c r="O75" s="262">
        <f>'Modulo_D''Ordine_AI25'!Q73</f>
        <v>0</v>
      </c>
      <c r="P75" s="262">
        <f>'Modulo_D''Ordine_AI25'!R73</f>
        <v>0</v>
      </c>
    </row>
    <row r="76" spans="1:16" s="24" customFormat="1" ht="28.8" x14ac:dyDescent="0.3">
      <c r="A76" s="140"/>
      <c r="B76" s="262" t="str">
        <f>'Modulo_D''Ordine_AI25'!D74</f>
        <v>SMISURATA PREGHIERA</v>
      </c>
      <c r="C76" s="262" t="str">
        <f>'Modulo_D''Ordine_AI25'!E74</f>
        <v>T-SHIRT DONNA</v>
      </c>
      <c r="D76" s="262" t="str">
        <f>'Modulo_D''Ordine_AI25'!F74</f>
        <v>LUNGA</v>
      </c>
      <c r="E76" s="262" t="str">
        <f>'Modulo_D''Ordine_AI25'!G74</f>
        <v>FAIR TRADE</v>
      </c>
      <c r="F76" s="262" t="str">
        <f>'Modulo_D''Ordine_AI25'!H74</f>
        <v>PETROLIO</v>
      </c>
      <c r="G76" s="262" t="str">
        <f>'Modulo_D''Ordine_AI25'!I74</f>
        <v>bianca</v>
      </c>
      <c r="H76" s="262">
        <f>'Modulo_D''Ordine_AI25'!J74</f>
        <v>16.5</v>
      </c>
      <c r="I76" s="262">
        <f>'Modulo_D''Ordine_AI25'!K74</f>
        <v>0</v>
      </c>
      <c r="J76" s="262">
        <f>'Modulo_D''Ordine_AI25'!L74</f>
        <v>0</v>
      </c>
      <c r="K76" s="262">
        <f>'Modulo_D''Ordine_AI25'!M74</f>
        <v>0</v>
      </c>
      <c r="L76" s="262">
        <f>'Modulo_D''Ordine_AI25'!N74</f>
        <v>0</v>
      </c>
      <c r="M76" s="262">
        <f>'Modulo_D''Ordine_AI25'!O74</f>
        <v>0</v>
      </c>
      <c r="N76" s="262">
        <f>'Modulo_D''Ordine_AI25'!P74</f>
        <v>0</v>
      </c>
      <c r="O76" s="262">
        <f>'Modulo_D''Ordine_AI25'!Q74</f>
        <v>0</v>
      </c>
      <c r="P76" s="262">
        <f>'Modulo_D''Ordine_AI25'!R74</f>
        <v>0</v>
      </c>
    </row>
    <row r="77" spans="1:16" s="24" customFormat="1" x14ac:dyDescent="0.3">
      <c r="A77" s="140"/>
      <c r="B77" s="262" t="str">
        <f>'Modulo_D''Ordine_AI25'!D75</f>
        <v>SMISURATA PREGHIERA</v>
      </c>
      <c r="C77" s="262" t="str">
        <f>'Modulo_D''Ordine_AI25'!E75</f>
        <v>T-SHIRT</v>
      </c>
      <c r="D77" s="262" t="str">
        <f>'Modulo_D''Ordine_AI25'!F75</f>
        <v>CORTA</v>
      </c>
      <c r="E77" s="262" t="str">
        <f>'Modulo_D''Ordine_AI25'!G75</f>
        <v>BIO</v>
      </c>
      <c r="F77" s="262" t="str">
        <f>'Modulo_D''Ordine_AI25'!H75</f>
        <v>blu navy</v>
      </c>
      <c r="G77" s="262" t="str">
        <f>'Modulo_D''Ordine_AI25'!I75</f>
        <v>bianca</v>
      </c>
      <c r="H77" s="262">
        <f>'Modulo_D''Ordine_AI25'!J75</f>
        <v>9.6</v>
      </c>
      <c r="I77" s="262">
        <f>'Modulo_D''Ordine_AI25'!K75</f>
        <v>0</v>
      </c>
      <c r="J77" s="262">
        <f>'Modulo_D''Ordine_AI25'!L75</f>
        <v>0</v>
      </c>
      <c r="K77" s="262">
        <f>'Modulo_D''Ordine_AI25'!M75</f>
        <v>0</v>
      </c>
      <c r="L77" s="262">
        <f>'Modulo_D''Ordine_AI25'!N75</f>
        <v>0</v>
      </c>
      <c r="M77" s="262">
        <f>'Modulo_D''Ordine_AI25'!O75</f>
        <v>0</v>
      </c>
      <c r="N77" s="262">
        <f>'Modulo_D''Ordine_AI25'!P75</f>
        <v>0</v>
      </c>
      <c r="O77" s="262">
        <f>'Modulo_D''Ordine_AI25'!Q75</f>
        <v>0</v>
      </c>
      <c r="P77" s="262">
        <f>'Modulo_D''Ordine_AI25'!R75</f>
        <v>0</v>
      </c>
    </row>
    <row r="78" spans="1:16" s="24" customFormat="1" x14ac:dyDescent="0.3">
      <c r="A78" s="140"/>
      <c r="B78" s="262" t="str">
        <f>'Modulo_D''Ordine_AI25'!D76</f>
        <v>SMISURATA PREGHIERA</v>
      </c>
      <c r="C78" s="262" t="str">
        <f>'Modulo_D''Ordine_AI25'!E76</f>
        <v>T-SHIRT</v>
      </c>
      <c r="D78" s="262" t="str">
        <f>'Modulo_D''Ordine_AI25'!F76</f>
        <v>CORTA</v>
      </c>
      <c r="E78" s="262" t="str">
        <f>'Modulo_D''Ordine_AI25'!G76</f>
        <v>BIO</v>
      </c>
      <c r="F78" s="262" t="str">
        <f>'Modulo_D''Ordine_AI25'!H76</f>
        <v>nera</v>
      </c>
      <c r="G78" s="262" t="str">
        <f>'Modulo_D''Ordine_AI25'!I76</f>
        <v>bianca</v>
      </c>
      <c r="H78" s="262">
        <f>'Modulo_D''Ordine_AI25'!J76</f>
        <v>9.6</v>
      </c>
      <c r="I78" s="262">
        <f>'Modulo_D''Ordine_AI25'!K76</f>
        <v>0</v>
      </c>
      <c r="J78" s="262">
        <f>'Modulo_D''Ordine_AI25'!L76</f>
        <v>0</v>
      </c>
      <c r="K78" s="262">
        <f>'Modulo_D''Ordine_AI25'!M76</f>
        <v>0</v>
      </c>
      <c r="L78" s="262">
        <f>'Modulo_D''Ordine_AI25'!N76</f>
        <v>0</v>
      </c>
      <c r="M78" s="262">
        <f>'Modulo_D''Ordine_AI25'!O76</f>
        <v>0</v>
      </c>
      <c r="N78" s="262">
        <f>'Modulo_D''Ordine_AI25'!P76</f>
        <v>0</v>
      </c>
      <c r="O78" s="262">
        <f>'Modulo_D''Ordine_AI25'!Q76</f>
        <v>0</v>
      </c>
      <c r="P78" s="262">
        <f>'Modulo_D''Ordine_AI25'!R76</f>
        <v>0</v>
      </c>
    </row>
    <row r="79" spans="1:16" s="24" customFormat="1" ht="28.8" x14ac:dyDescent="0.3">
      <c r="A79" s="140"/>
      <c r="B79" s="262" t="str">
        <f>'Modulo_D''Ordine_AI25'!D77</f>
        <v>SMISURATA PREGHIERA</v>
      </c>
      <c r="C79" s="262" t="str">
        <f>'Modulo_D''Ordine_AI25'!E77</f>
        <v>T-SHIRT</v>
      </c>
      <c r="D79" s="262" t="str">
        <f>'Modulo_D''Ordine_AI25'!F77</f>
        <v>CORTA</v>
      </c>
      <c r="E79" s="262" t="str">
        <f>'Modulo_D''Ordine_AI25'!G77</f>
        <v>BIO</v>
      </c>
      <c r="F79" s="262" t="str">
        <f>'Modulo_D''Ordine_AI25'!H77</f>
        <v>rosso</v>
      </c>
      <c r="G79" s="262" t="str">
        <f>'Modulo_D''Ordine_AI25'!I77</f>
        <v>bianca</v>
      </c>
      <c r="H79" s="262">
        <f>'Modulo_D''Ordine_AI25'!J77</f>
        <v>9.6</v>
      </c>
      <c r="I79" s="262">
        <f>'Modulo_D''Ordine_AI25'!K77</f>
        <v>0</v>
      </c>
      <c r="J79" s="262">
        <f>'Modulo_D''Ordine_AI25'!L77</f>
        <v>0</v>
      </c>
      <c r="K79" s="262">
        <f>'Modulo_D''Ordine_AI25'!M77</f>
        <v>0</v>
      </c>
      <c r="L79" s="262">
        <f>'Modulo_D''Ordine_AI25'!N77</f>
        <v>0</v>
      </c>
      <c r="M79" s="262">
        <f>'Modulo_D''Ordine_AI25'!O77</f>
        <v>0</v>
      </c>
      <c r="N79" s="262">
        <f>'Modulo_D''Ordine_AI25'!P77</f>
        <v>0</v>
      </c>
      <c r="O79" s="262">
        <f>'Modulo_D''Ordine_AI25'!Q77</f>
        <v>0</v>
      </c>
      <c r="P79" s="262">
        <f>'Modulo_D''Ordine_AI25'!R77</f>
        <v>0</v>
      </c>
    </row>
    <row r="80" spans="1:16" s="24" customFormat="1" ht="28.8" x14ac:dyDescent="0.3">
      <c r="A80" s="140"/>
      <c r="B80" s="262" t="str">
        <f>'Modulo_D''Ordine_AI25'!D78</f>
        <v>UN MATTO</v>
      </c>
      <c r="C80" s="262" t="str">
        <f>'Modulo_D''Ordine_AI25'!E78</f>
        <v>T-SHIRT</v>
      </c>
      <c r="D80" s="262" t="str">
        <f>'Modulo_D''Ordine_AI25'!F78</f>
        <v>CORTA</v>
      </c>
      <c r="E80" s="262" t="str">
        <f>'Modulo_D''Ordine_AI25'!G78</f>
        <v>FAIR TRADE</v>
      </c>
      <c r="F80" s="262" t="str">
        <f>'Modulo_D''Ordine_AI25'!H78</f>
        <v>BLU baltico</v>
      </c>
      <c r="G80" s="262" t="str">
        <f>'Modulo_D''Ordine_AI25'!I78</f>
        <v>bianca</v>
      </c>
      <c r="H80" s="262">
        <f>'Modulo_D''Ordine_AI25'!J78</f>
        <v>12.6</v>
      </c>
      <c r="I80" s="262">
        <f>'Modulo_D''Ordine_AI25'!K78</f>
        <v>0</v>
      </c>
      <c r="J80" s="262">
        <f>'Modulo_D''Ordine_AI25'!L78</f>
        <v>0</v>
      </c>
      <c r="K80" s="262">
        <f>'Modulo_D''Ordine_AI25'!M78</f>
        <v>0</v>
      </c>
      <c r="L80" s="262">
        <f>'Modulo_D''Ordine_AI25'!N78</f>
        <v>0</v>
      </c>
      <c r="M80" s="262">
        <f>'Modulo_D''Ordine_AI25'!O78</f>
        <v>0</v>
      </c>
      <c r="N80" s="262">
        <f>'Modulo_D''Ordine_AI25'!P78</f>
        <v>0</v>
      </c>
      <c r="O80" s="262">
        <f>'Modulo_D''Ordine_AI25'!Q78</f>
        <v>0</v>
      </c>
      <c r="P80" s="262">
        <f>'Modulo_D''Ordine_AI25'!R78</f>
        <v>0</v>
      </c>
    </row>
    <row r="81" spans="1:16" s="24" customFormat="1" ht="28.8" x14ac:dyDescent="0.3">
      <c r="A81" s="140"/>
      <c r="B81" s="262" t="str">
        <f>'Modulo_D''Ordine_AI25'!D79</f>
        <v>UN MATTO</v>
      </c>
      <c r="C81" s="262" t="str">
        <f>'Modulo_D''Ordine_AI25'!E79</f>
        <v>T-SHIRT</v>
      </c>
      <c r="D81" s="262" t="str">
        <f>'Modulo_D''Ordine_AI25'!F79</f>
        <v>CORTA</v>
      </c>
      <c r="E81" s="262" t="str">
        <f>'Modulo_D''Ordine_AI25'!G79</f>
        <v>FAIR TRADE</v>
      </c>
      <c r="F81" s="262" t="str">
        <f>'Modulo_D''Ordine_AI25'!H79</f>
        <v>nera</v>
      </c>
      <c r="G81" s="262" t="str">
        <f>'Modulo_D''Ordine_AI25'!I79</f>
        <v>bianca</v>
      </c>
      <c r="H81" s="262">
        <f>'Modulo_D''Ordine_AI25'!J79</f>
        <v>12.6</v>
      </c>
      <c r="I81" s="262">
        <f>'Modulo_D''Ordine_AI25'!K79</f>
        <v>0</v>
      </c>
      <c r="J81" s="262">
        <f>'Modulo_D''Ordine_AI25'!L79</f>
        <v>0</v>
      </c>
      <c r="K81" s="262">
        <f>'Modulo_D''Ordine_AI25'!M79</f>
        <v>0</v>
      </c>
      <c r="L81" s="262">
        <f>'Modulo_D''Ordine_AI25'!N79</f>
        <v>0</v>
      </c>
      <c r="M81" s="262">
        <f>'Modulo_D''Ordine_AI25'!O79</f>
        <v>0</v>
      </c>
      <c r="N81" s="262">
        <f>'Modulo_D''Ordine_AI25'!P79</f>
        <v>0</v>
      </c>
      <c r="O81" s="262">
        <f>'Modulo_D''Ordine_AI25'!Q79</f>
        <v>0</v>
      </c>
      <c r="P81" s="262">
        <f>'Modulo_D''Ordine_AI25'!R79</f>
        <v>0</v>
      </c>
    </row>
    <row r="82" spans="1:16" s="24" customFormat="1" ht="28.8" x14ac:dyDescent="0.3">
      <c r="A82" s="140"/>
      <c r="B82" s="262" t="str">
        <f>'Modulo_D''Ordine_AI25'!D80</f>
        <v>UN MATTO</v>
      </c>
      <c r="C82" s="262" t="str">
        <f>'Modulo_D''Ordine_AI25'!E80</f>
        <v>T-SHIRT</v>
      </c>
      <c r="D82" s="262" t="str">
        <f>'Modulo_D''Ordine_AI25'!F80</f>
        <v>CORTA</v>
      </c>
      <c r="E82" s="262" t="str">
        <f>'Modulo_D''Ordine_AI25'!G80</f>
        <v>FAIR TRADE</v>
      </c>
      <c r="F82" s="262" t="str">
        <f>'Modulo_D''Ordine_AI25'!H80</f>
        <v>rosso</v>
      </c>
      <c r="G82" s="262" t="str">
        <f>'Modulo_D''Ordine_AI25'!I80</f>
        <v>bianca</v>
      </c>
      <c r="H82" s="262">
        <f>'Modulo_D''Ordine_AI25'!J80</f>
        <v>12.6</v>
      </c>
      <c r="I82" s="262">
        <f>'Modulo_D''Ordine_AI25'!K80</f>
        <v>0</v>
      </c>
      <c r="J82" s="262">
        <f>'Modulo_D''Ordine_AI25'!L80</f>
        <v>0</v>
      </c>
      <c r="K82" s="262">
        <f>'Modulo_D''Ordine_AI25'!M80</f>
        <v>0</v>
      </c>
      <c r="L82" s="262">
        <f>'Modulo_D''Ordine_AI25'!N80</f>
        <v>0</v>
      </c>
      <c r="M82" s="262">
        <f>'Modulo_D''Ordine_AI25'!O80</f>
        <v>0</v>
      </c>
      <c r="N82" s="262">
        <f>'Modulo_D''Ordine_AI25'!P80</f>
        <v>0</v>
      </c>
      <c r="O82" s="262">
        <f>'Modulo_D''Ordine_AI25'!Q80</f>
        <v>0</v>
      </c>
      <c r="P82" s="262">
        <f>'Modulo_D''Ordine_AI25'!R80</f>
        <v>0</v>
      </c>
    </row>
    <row r="83" spans="1:16" s="24" customFormat="1" ht="28.8" x14ac:dyDescent="0.3">
      <c r="A83" s="140"/>
      <c r="B83" s="262" t="str">
        <f>'Modulo_D''Ordine_AI25'!D81</f>
        <v>UN MATTO</v>
      </c>
      <c r="C83" s="262" t="str">
        <f>'Modulo_D''Ordine_AI25'!E81</f>
        <v>T SHIRT UNISEX</v>
      </c>
      <c r="D83" s="262" t="str">
        <f>'Modulo_D''Ordine_AI25'!F81</f>
        <v>LUNGA</v>
      </c>
      <c r="E83" s="262" t="str">
        <f>'Modulo_D''Ordine_AI25'!G81</f>
        <v>FAIR TRADE</v>
      </c>
      <c r="F83" s="262" t="str">
        <f>'Modulo_D''Ordine_AI25'!H81</f>
        <v>nera</v>
      </c>
      <c r="G83" s="262" t="str">
        <f>'Modulo_D''Ordine_AI25'!I81</f>
        <v>bianca</v>
      </c>
      <c r="H83" s="262">
        <f>'Modulo_D''Ordine_AI25'!J81</f>
        <v>16.5</v>
      </c>
      <c r="I83" s="262">
        <f>'Modulo_D''Ordine_AI25'!K81</f>
        <v>0</v>
      </c>
      <c r="J83" s="262">
        <f>'Modulo_D''Ordine_AI25'!L81</f>
        <v>0</v>
      </c>
      <c r="K83" s="262">
        <f>'Modulo_D''Ordine_AI25'!M81</f>
        <v>0</v>
      </c>
      <c r="L83" s="262">
        <f>'Modulo_D''Ordine_AI25'!N81</f>
        <v>0</v>
      </c>
      <c r="M83" s="262">
        <f>'Modulo_D''Ordine_AI25'!O81</f>
        <v>0</v>
      </c>
      <c r="N83" s="262">
        <f>'Modulo_D''Ordine_AI25'!P81</f>
        <v>0</v>
      </c>
      <c r="O83" s="262">
        <f>'Modulo_D''Ordine_AI25'!Q81</f>
        <v>0</v>
      </c>
      <c r="P83" s="262">
        <f>'Modulo_D''Ordine_AI25'!R81</f>
        <v>0</v>
      </c>
    </row>
    <row r="84" spans="1:16" s="24" customFormat="1" ht="28.8" x14ac:dyDescent="0.3">
      <c r="A84" s="140"/>
      <c r="B84" s="262" t="str">
        <f>'Modulo_D''Ordine_AI25'!D82</f>
        <v>UN MATTO</v>
      </c>
      <c r="C84" s="262" t="str">
        <f>'Modulo_D''Ordine_AI25'!E82</f>
        <v>T-SHIRT DONNA</v>
      </c>
      <c r="D84" s="262" t="str">
        <f>'Modulo_D''Ordine_AI25'!F82</f>
        <v>LUNGA</v>
      </c>
      <c r="E84" s="262" t="str">
        <f>'Modulo_D''Ordine_AI25'!G82</f>
        <v>FAIR TRADE</v>
      </c>
      <c r="F84" s="262" t="str">
        <f>'Modulo_D''Ordine_AI25'!H82</f>
        <v>PETROLIO</v>
      </c>
      <c r="G84" s="262" t="str">
        <f>'Modulo_D''Ordine_AI25'!I82</f>
        <v>nera</v>
      </c>
      <c r="H84" s="262">
        <f>'Modulo_D''Ordine_AI25'!J82</f>
        <v>16.5</v>
      </c>
      <c r="I84" s="262">
        <f>'Modulo_D''Ordine_AI25'!K82</f>
        <v>0</v>
      </c>
      <c r="J84" s="262">
        <f>'Modulo_D''Ordine_AI25'!L82</f>
        <v>0</v>
      </c>
      <c r="K84" s="262">
        <f>'Modulo_D''Ordine_AI25'!M82</f>
        <v>0</v>
      </c>
      <c r="L84" s="262">
        <f>'Modulo_D''Ordine_AI25'!N82</f>
        <v>0</v>
      </c>
      <c r="M84" s="262">
        <f>'Modulo_D''Ordine_AI25'!O82</f>
        <v>0</v>
      </c>
      <c r="N84" s="262">
        <f>'Modulo_D''Ordine_AI25'!P82</f>
        <v>0</v>
      </c>
      <c r="O84" s="262">
        <f>'Modulo_D''Ordine_AI25'!Q82</f>
        <v>0</v>
      </c>
      <c r="P84" s="262">
        <f>'Modulo_D''Ordine_AI25'!R82</f>
        <v>0</v>
      </c>
    </row>
    <row r="85" spans="1:16" s="24" customFormat="1" x14ac:dyDescent="0.3">
      <c r="A85" s="140"/>
      <c r="B85" s="262" t="str">
        <f>'Modulo_D''Ordine_AI25'!D83</f>
        <v>UN MATTO</v>
      </c>
      <c r="C85" s="262" t="str">
        <f>'Modulo_D''Ordine_AI25'!E83</f>
        <v>T-SHIRT</v>
      </c>
      <c r="D85" s="262" t="str">
        <f>'Modulo_D''Ordine_AI25'!F83</f>
        <v>CORTA</v>
      </c>
      <c r="E85" s="262" t="str">
        <f>'Modulo_D''Ordine_AI25'!G83</f>
        <v>BIO</v>
      </c>
      <c r="F85" s="262" t="str">
        <f>'Modulo_D''Ordine_AI25'!H83</f>
        <v>blu navy</v>
      </c>
      <c r="G85" s="262" t="str">
        <f>'Modulo_D''Ordine_AI25'!I83</f>
        <v>bianca</v>
      </c>
      <c r="H85" s="262">
        <f>'Modulo_D''Ordine_AI25'!J83</f>
        <v>9.6</v>
      </c>
      <c r="I85" s="262">
        <f>'Modulo_D''Ordine_AI25'!K83</f>
        <v>0</v>
      </c>
      <c r="J85" s="262">
        <f>'Modulo_D''Ordine_AI25'!L83</f>
        <v>0</v>
      </c>
      <c r="K85" s="262">
        <f>'Modulo_D''Ordine_AI25'!M83</f>
        <v>0</v>
      </c>
      <c r="L85" s="262">
        <f>'Modulo_D''Ordine_AI25'!N83</f>
        <v>0</v>
      </c>
      <c r="M85" s="262">
        <f>'Modulo_D''Ordine_AI25'!O83</f>
        <v>0</v>
      </c>
      <c r="N85" s="262">
        <f>'Modulo_D''Ordine_AI25'!P83</f>
        <v>0</v>
      </c>
      <c r="O85" s="262">
        <f>'Modulo_D''Ordine_AI25'!Q83</f>
        <v>0</v>
      </c>
      <c r="P85" s="262">
        <f>'Modulo_D''Ordine_AI25'!R83</f>
        <v>0</v>
      </c>
    </row>
    <row r="86" spans="1:16" s="24" customFormat="1" x14ac:dyDescent="0.3">
      <c r="A86" s="140"/>
      <c r="B86" s="262" t="str">
        <f>'Modulo_D''Ordine_AI25'!D84</f>
        <v>UN MATTO</v>
      </c>
      <c r="C86" s="262" t="str">
        <f>'Modulo_D''Ordine_AI25'!E84</f>
        <v>T-SHIRT</v>
      </c>
      <c r="D86" s="262" t="str">
        <f>'Modulo_D''Ordine_AI25'!F84</f>
        <v>CORTA</v>
      </c>
      <c r="E86" s="262" t="str">
        <f>'Modulo_D''Ordine_AI25'!G84</f>
        <v>BIO</v>
      </c>
      <c r="F86" s="262" t="str">
        <f>'Modulo_D''Ordine_AI25'!H84</f>
        <v>nera</v>
      </c>
      <c r="G86" s="262" t="str">
        <f>'Modulo_D''Ordine_AI25'!I84</f>
        <v>bianca</v>
      </c>
      <c r="H86" s="262">
        <f>'Modulo_D''Ordine_AI25'!J84</f>
        <v>9.6</v>
      </c>
      <c r="I86" s="262">
        <f>'Modulo_D''Ordine_AI25'!K84</f>
        <v>0</v>
      </c>
      <c r="J86" s="262">
        <f>'Modulo_D''Ordine_AI25'!L84</f>
        <v>0</v>
      </c>
      <c r="K86" s="262">
        <f>'Modulo_D''Ordine_AI25'!M84</f>
        <v>0</v>
      </c>
      <c r="L86" s="262">
        <f>'Modulo_D''Ordine_AI25'!N84</f>
        <v>0</v>
      </c>
      <c r="M86" s="262">
        <f>'Modulo_D''Ordine_AI25'!O84</f>
        <v>0</v>
      </c>
      <c r="N86" s="262">
        <f>'Modulo_D''Ordine_AI25'!P84</f>
        <v>0</v>
      </c>
      <c r="O86" s="262">
        <f>'Modulo_D''Ordine_AI25'!Q84</f>
        <v>0</v>
      </c>
      <c r="P86" s="262">
        <f>'Modulo_D''Ordine_AI25'!R84</f>
        <v>0</v>
      </c>
    </row>
    <row r="87" spans="1:16" s="24" customFormat="1" ht="28.8" x14ac:dyDescent="0.3">
      <c r="A87" s="140"/>
      <c r="B87" s="262" t="str">
        <f>'Modulo_D''Ordine_AI25'!D85</f>
        <v>UN MATTO</v>
      </c>
      <c r="C87" s="262" t="str">
        <f>'Modulo_D''Ordine_AI25'!E85</f>
        <v>T-SHIRT</v>
      </c>
      <c r="D87" s="262" t="str">
        <f>'Modulo_D''Ordine_AI25'!F85</f>
        <v>CORTA</v>
      </c>
      <c r="E87" s="262" t="str">
        <f>'Modulo_D''Ordine_AI25'!G85</f>
        <v>BIO</v>
      </c>
      <c r="F87" s="262" t="str">
        <f>'Modulo_D''Ordine_AI25'!H85</f>
        <v>rosso</v>
      </c>
      <c r="G87" s="262" t="str">
        <f>'Modulo_D''Ordine_AI25'!I85</f>
        <v>bianca</v>
      </c>
      <c r="H87" s="262">
        <f>'Modulo_D''Ordine_AI25'!J85</f>
        <v>9.6</v>
      </c>
      <c r="I87" s="262">
        <f>'Modulo_D''Ordine_AI25'!K85</f>
        <v>0</v>
      </c>
      <c r="J87" s="262">
        <f>'Modulo_D''Ordine_AI25'!L85</f>
        <v>0</v>
      </c>
      <c r="K87" s="262">
        <f>'Modulo_D''Ordine_AI25'!M85</f>
        <v>0</v>
      </c>
      <c r="L87" s="262">
        <f>'Modulo_D''Ordine_AI25'!N85</f>
        <v>0</v>
      </c>
      <c r="M87" s="262">
        <f>'Modulo_D''Ordine_AI25'!O85</f>
        <v>0</v>
      </c>
      <c r="N87" s="262">
        <f>'Modulo_D''Ordine_AI25'!P85</f>
        <v>0</v>
      </c>
      <c r="O87" s="262">
        <f>'Modulo_D''Ordine_AI25'!Q85</f>
        <v>0</v>
      </c>
      <c r="P87" s="262">
        <f>'Modulo_D''Ordine_AI25'!R85</f>
        <v>0</v>
      </c>
    </row>
    <row r="88" spans="1:16" s="24" customFormat="1" ht="28.8" x14ac:dyDescent="0.3">
      <c r="A88" s="140"/>
      <c r="B88" s="262" t="str">
        <f>'Modulo_D''Ordine_AI25'!D86</f>
        <v>VIA DEL CAMPO</v>
      </c>
      <c r="C88" s="262" t="str">
        <f>'Modulo_D''Ordine_AI25'!E86</f>
        <v>T-SHIRT</v>
      </c>
      <c r="D88" s="262" t="str">
        <f>'Modulo_D''Ordine_AI25'!F86</f>
        <v>CORTA</v>
      </c>
      <c r="E88" s="262" t="str">
        <f>'Modulo_D''Ordine_AI25'!G86</f>
        <v>FAIR TRADE</v>
      </c>
      <c r="F88" s="262" t="str">
        <f>'Modulo_D''Ordine_AI25'!H86</f>
        <v>BLU baltico</v>
      </c>
      <c r="G88" s="262" t="str">
        <f>'Modulo_D''Ordine_AI25'!I86</f>
        <v>bianca</v>
      </c>
      <c r="H88" s="262">
        <f>'Modulo_D''Ordine_AI25'!J86</f>
        <v>12.6</v>
      </c>
      <c r="I88" s="262">
        <f>'Modulo_D''Ordine_AI25'!K86</f>
        <v>0</v>
      </c>
      <c r="J88" s="262">
        <f>'Modulo_D''Ordine_AI25'!L86</f>
        <v>0</v>
      </c>
      <c r="K88" s="262">
        <f>'Modulo_D''Ordine_AI25'!M86</f>
        <v>0</v>
      </c>
      <c r="L88" s="262">
        <f>'Modulo_D''Ordine_AI25'!N86</f>
        <v>0</v>
      </c>
      <c r="M88" s="262">
        <f>'Modulo_D''Ordine_AI25'!O86</f>
        <v>0</v>
      </c>
      <c r="N88" s="262">
        <f>'Modulo_D''Ordine_AI25'!P86</f>
        <v>0</v>
      </c>
      <c r="O88" s="262">
        <f>'Modulo_D''Ordine_AI25'!Q86</f>
        <v>0</v>
      </c>
      <c r="P88" s="262">
        <f>'Modulo_D''Ordine_AI25'!R86</f>
        <v>0</v>
      </c>
    </row>
    <row r="89" spans="1:16" s="24" customFormat="1" ht="28.8" x14ac:dyDescent="0.3">
      <c r="A89" s="140"/>
      <c r="B89" s="262" t="str">
        <f>'Modulo_D''Ordine_AI25'!D87</f>
        <v>VIA DEL CAMPO</v>
      </c>
      <c r="C89" s="262" t="str">
        <f>'Modulo_D''Ordine_AI25'!E87</f>
        <v>T-SHIRT</v>
      </c>
      <c r="D89" s="262" t="str">
        <f>'Modulo_D''Ordine_AI25'!F87</f>
        <v>CORTA</v>
      </c>
      <c r="E89" s="262" t="str">
        <f>'Modulo_D''Ordine_AI25'!G87</f>
        <v>FAIR TRADE</v>
      </c>
      <c r="F89" s="262" t="str">
        <f>'Modulo_D''Ordine_AI25'!H87</f>
        <v>nera</v>
      </c>
      <c r="G89" s="262" t="str">
        <f>'Modulo_D''Ordine_AI25'!I87</f>
        <v>bianca</v>
      </c>
      <c r="H89" s="262">
        <f>'Modulo_D''Ordine_AI25'!J87</f>
        <v>12.6</v>
      </c>
      <c r="I89" s="262">
        <f>'Modulo_D''Ordine_AI25'!K87</f>
        <v>0</v>
      </c>
      <c r="J89" s="262">
        <f>'Modulo_D''Ordine_AI25'!L87</f>
        <v>0</v>
      </c>
      <c r="K89" s="262">
        <f>'Modulo_D''Ordine_AI25'!M87</f>
        <v>0</v>
      </c>
      <c r="L89" s="262">
        <f>'Modulo_D''Ordine_AI25'!N87</f>
        <v>0</v>
      </c>
      <c r="M89" s="262">
        <f>'Modulo_D''Ordine_AI25'!O87</f>
        <v>0</v>
      </c>
      <c r="N89" s="262">
        <f>'Modulo_D''Ordine_AI25'!P87</f>
        <v>0</v>
      </c>
      <c r="O89" s="262">
        <f>'Modulo_D''Ordine_AI25'!Q87</f>
        <v>0</v>
      </c>
      <c r="P89" s="262">
        <f>'Modulo_D''Ordine_AI25'!R87</f>
        <v>0</v>
      </c>
    </row>
    <row r="90" spans="1:16" s="24" customFormat="1" ht="28.8" x14ac:dyDescent="0.3">
      <c r="A90" s="140"/>
      <c r="B90" s="262" t="str">
        <f>'Modulo_D''Ordine_AI25'!D88</f>
        <v>VIA DEL CAMPO</v>
      </c>
      <c r="C90" s="262" t="str">
        <f>'Modulo_D''Ordine_AI25'!E88</f>
        <v>T-SHIRT</v>
      </c>
      <c r="D90" s="262" t="str">
        <f>'Modulo_D''Ordine_AI25'!F88</f>
        <v>CORTA</v>
      </c>
      <c r="E90" s="262" t="str">
        <f>'Modulo_D''Ordine_AI25'!G88</f>
        <v>FAIR TRADE</v>
      </c>
      <c r="F90" s="262" t="str">
        <f>'Modulo_D''Ordine_AI25'!H88</f>
        <v>rosso</v>
      </c>
      <c r="G90" s="262" t="str">
        <f>'Modulo_D''Ordine_AI25'!I88</f>
        <v>bianca</v>
      </c>
      <c r="H90" s="262">
        <f>'Modulo_D''Ordine_AI25'!J88</f>
        <v>12.6</v>
      </c>
      <c r="I90" s="262">
        <f>'Modulo_D''Ordine_AI25'!K88</f>
        <v>0</v>
      </c>
      <c r="J90" s="262">
        <f>'Modulo_D''Ordine_AI25'!L88</f>
        <v>0</v>
      </c>
      <c r="K90" s="262">
        <f>'Modulo_D''Ordine_AI25'!M88</f>
        <v>0</v>
      </c>
      <c r="L90" s="262">
        <f>'Modulo_D''Ordine_AI25'!N88</f>
        <v>0</v>
      </c>
      <c r="M90" s="262">
        <f>'Modulo_D''Ordine_AI25'!O88</f>
        <v>0</v>
      </c>
      <c r="N90" s="262">
        <f>'Modulo_D''Ordine_AI25'!P88</f>
        <v>0</v>
      </c>
      <c r="O90" s="262">
        <f>'Modulo_D''Ordine_AI25'!Q88</f>
        <v>0</v>
      </c>
      <c r="P90" s="262">
        <f>'Modulo_D''Ordine_AI25'!R88</f>
        <v>0</v>
      </c>
    </row>
    <row r="91" spans="1:16" s="24" customFormat="1" ht="24.75" customHeight="1" x14ac:dyDescent="0.3">
      <c r="A91" s="140"/>
      <c r="B91" s="262" t="str">
        <f>'Modulo_D''Ordine_AI25'!D89</f>
        <v>VIA DEL CAMPO</v>
      </c>
      <c r="C91" s="262" t="str">
        <f>'Modulo_D''Ordine_AI25'!E89</f>
        <v>T SHIRT UNISEX</v>
      </c>
      <c r="D91" s="262" t="str">
        <f>'Modulo_D''Ordine_AI25'!F89</f>
        <v>LUNGA</v>
      </c>
      <c r="E91" s="262" t="str">
        <f>'Modulo_D''Ordine_AI25'!G89</f>
        <v>FAIR TRADE</v>
      </c>
      <c r="F91" s="262" t="str">
        <f>'Modulo_D''Ordine_AI25'!H89</f>
        <v>nera</v>
      </c>
      <c r="G91" s="262" t="str">
        <f>'Modulo_D''Ordine_AI25'!I89</f>
        <v>bianca</v>
      </c>
      <c r="H91" s="262">
        <f>'Modulo_D''Ordine_AI25'!J89</f>
        <v>16.5</v>
      </c>
      <c r="I91" s="262">
        <f>'Modulo_D''Ordine_AI25'!K89</f>
        <v>0</v>
      </c>
      <c r="J91" s="262">
        <f>'Modulo_D''Ordine_AI25'!L89</f>
        <v>0</v>
      </c>
      <c r="K91" s="262">
        <f>'Modulo_D''Ordine_AI25'!M89</f>
        <v>0</v>
      </c>
      <c r="L91" s="262">
        <f>'Modulo_D''Ordine_AI25'!N89</f>
        <v>0</v>
      </c>
      <c r="M91" s="262">
        <f>'Modulo_D''Ordine_AI25'!O89</f>
        <v>0</v>
      </c>
      <c r="N91" s="262">
        <f>'Modulo_D''Ordine_AI25'!P89</f>
        <v>0</v>
      </c>
      <c r="O91" s="262">
        <f>'Modulo_D''Ordine_AI25'!Q89</f>
        <v>0</v>
      </c>
      <c r="P91" s="262">
        <f>'Modulo_D''Ordine_AI25'!R89</f>
        <v>0</v>
      </c>
    </row>
    <row r="92" spans="1:16" s="24" customFormat="1" ht="28.8" x14ac:dyDescent="0.3">
      <c r="A92" s="140"/>
      <c r="B92" s="262" t="str">
        <f>'Modulo_D''Ordine_AI25'!D90</f>
        <v>VIA DEL CAMPO</v>
      </c>
      <c r="C92" s="262" t="str">
        <f>'Modulo_D''Ordine_AI25'!E90</f>
        <v>T-SHIRT DONNA</v>
      </c>
      <c r="D92" s="262" t="str">
        <f>'Modulo_D''Ordine_AI25'!F90</f>
        <v>LUNGA</v>
      </c>
      <c r="E92" s="262" t="str">
        <f>'Modulo_D''Ordine_AI25'!G90</f>
        <v>FAIR TRADE</v>
      </c>
      <c r="F92" s="262" t="str">
        <f>'Modulo_D''Ordine_AI25'!H90</f>
        <v>PETROLIO</v>
      </c>
      <c r="G92" s="262" t="str">
        <f>'Modulo_D''Ordine_AI25'!I90</f>
        <v>bianca</v>
      </c>
      <c r="H92" s="262">
        <f>'Modulo_D''Ordine_AI25'!J90</f>
        <v>16.5</v>
      </c>
      <c r="I92" s="262">
        <f>'Modulo_D''Ordine_AI25'!K90</f>
        <v>0</v>
      </c>
      <c r="J92" s="262">
        <f>'Modulo_D''Ordine_AI25'!L90</f>
        <v>0</v>
      </c>
      <c r="K92" s="262">
        <f>'Modulo_D''Ordine_AI25'!M90</f>
        <v>0</v>
      </c>
      <c r="L92" s="262">
        <f>'Modulo_D''Ordine_AI25'!N90</f>
        <v>0</v>
      </c>
      <c r="M92" s="262">
        <f>'Modulo_D''Ordine_AI25'!O90</f>
        <v>0</v>
      </c>
      <c r="N92" s="262">
        <f>'Modulo_D''Ordine_AI25'!P90</f>
        <v>0</v>
      </c>
      <c r="O92" s="262">
        <f>'Modulo_D''Ordine_AI25'!Q90</f>
        <v>0</v>
      </c>
      <c r="P92" s="262">
        <f>'Modulo_D''Ordine_AI25'!R90</f>
        <v>0</v>
      </c>
    </row>
    <row r="93" spans="1:16" s="24" customFormat="1" x14ac:dyDescent="0.3">
      <c r="A93" s="140"/>
      <c r="B93" s="262" t="str">
        <f>'Modulo_D''Ordine_AI25'!D91</f>
        <v>VIA DEL CAMPO</v>
      </c>
      <c r="C93" s="262" t="str">
        <f>'Modulo_D''Ordine_AI25'!E91</f>
        <v>T-SHIRT</v>
      </c>
      <c r="D93" s="262" t="str">
        <f>'Modulo_D''Ordine_AI25'!F91</f>
        <v>CORTA</v>
      </c>
      <c r="E93" s="262" t="str">
        <f>'Modulo_D''Ordine_AI25'!G91</f>
        <v>BIO</v>
      </c>
      <c r="F93" s="262" t="str">
        <f>'Modulo_D''Ordine_AI25'!H91</f>
        <v>blu navy</v>
      </c>
      <c r="G93" s="262" t="str">
        <f>'Modulo_D''Ordine_AI25'!I91</f>
        <v>bianca</v>
      </c>
      <c r="H93" s="262">
        <f>'Modulo_D''Ordine_AI25'!J91</f>
        <v>9.6</v>
      </c>
      <c r="I93" s="262">
        <f>'Modulo_D''Ordine_AI25'!K91</f>
        <v>0</v>
      </c>
      <c r="J93" s="262">
        <f>'Modulo_D''Ordine_AI25'!L91</f>
        <v>0</v>
      </c>
      <c r="K93" s="262">
        <f>'Modulo_D''Ordine_AI25'!M91</f>
        <v>0</v>
      </c>
      <c r="L93" s="262">
        <f>'Modulo_D''Ordine_AI25'!N91</f>
        <v>0</v>
      </c>
      <c r="M93" s="262">
        <f>'Modulo_D''Ordine_AI25'!O91</f>
        <v>0</v>
      </c>
      <c r="N93" s="262">
        <f>'Modulo_D''Ordine_AI25'!P91</f>
        <v>0</v>
      </c>
      <c r="O93" s="262">
        <f>'Modulo_D''Ordine_AI25'!Q91</f>
        <v>0</v>
      </c>
      <c r="P93" s="262">
        <f>'Modulo_D''Ordine_AI25'!R91</f>
        <v>0</v>
      </c>
    </row>
    <row r="94" spans="1:16" s="24" customFormat="1" x14ac:dyDescent="0.3">
      <c r="A94" s="140"/>
      <c r="B94" s="262" t="str">
        <f>'Modulo_D''Ordine_AI25'!D92</f>
        <v>VIA DEL CAMPO</v>
      </c>
      <c r="C94" s="262" t="str">
        <f>'Modulo_D''Ordine_AI25'!E92</f>
        <v>T-SHIRT</v>
      </c>
      <c r="D94" s="262" t="str">
        <f>'Modulo_D''Ordine_AI25'!F92</f>
        <v>CORTA</v>
      </c>
      <c r="E94" s="262" t="str">
        <f>'Modulo_D''Ordine_AI25'!G92</f>
        <v>BIO</v>
      </c>
      <c r="F94" s="262" t="str">
        <f>'Modulo_D''Ordine_AI25'!H92</f>
        <v>nera</v>
      </c>
      <c r="G94" s="262" t="str">
        <f>'Modulo_D''Ordine_AI25'!I92</f>
        <v>bianca</v>
      </c>
      <c r="H94" s="262">
        <f>'Modulo_D''Ordine_AI25'!J92</f>
        <v>9.6</v>
      </c>
      <c r="I94" s="262">
        <f>'Modulo_D''Ordine_AI25'!K92</f>
        <v>0</v>
      </c>
      <c r="J94" s="262">
        <f>'Modulo_D''Ordine_AI25'!L92</f>
        <v>0</v>
      </c>
      <c r="K94" s="262">
        <f>'Modulo_D''Ordine_AI25'!M92</f>
        <v>0</v>
      </c>
      <c r="L94" s="262">
        <f>'Modulo_D''Ordine_AI25'!N92</f>
        <v>0</v>
      </c>
      <c r="M94" s="262">
        <f>'Modulo_D''Ordine_AI25'!O92</f>
        <v>0</v>
      </c>
      <c r="N94" s="262">
        <f>'Modulo_D''Ordine_AI25'!P92</f>
        <v>0</v>
      </c>
      <c r="O94" s="262">
        <f>'Modulo_D''Ordine_AI25'!Q92</f>
        <v>0</v>
      </c>
      <c r="P94" s="262">
        <f>'Modulo_D''Ordine_AI25'!R92</f>
        <v>0</v>
      </c>
    </row>
    <row r="95" spans="1:16" s="24" customFormat="1" ht="28.8" x14ac:dyDescent="0.3">
      <c r="A95" s="140"/>
      <c r="B95" s="262" t="str">
        <f>'Modulo_D''Ordine_AI25'!D93</f>
        <v>VIA DEL CAMPO</v>
      </c>
      <c r="C95" s="262" t="str">
        <f>'Modulo_D''Ordine_AI25'!E93</f>
        <v>T-SHIRT</v>
      </c>
      <c r="D95" s="262" t="str">
        <f>'Modulo_D''Ordine_AI25'!F93</f>
        <v>CORTA</v>
      </c>
      <c r="E95" s="262" t="str">
        <f>'Modulo_D''Ordine_AI25'!G93</f>
        <v>BIO</v>
      </c>
      <c r="F95" s="262" t="str">
        <f>'Modulo_D''Ordine_AI25'!H93</f>
        <v>rosso</v>
      </c>
      <c r="G95" s="262" t="str">
        <f>'Modulo_D''Ordine_AI25'!I93</f>
        <v>bianca</v>
      </c>
      <c r="H95" s="262">
        <f>'Modulo_D''Ordine_AI25'!J93</f>
        <v>9.6</v>
      </c>
      <c r="I95" s="262">
        <f>'Modulo_D''Ordine_AI25'!K93</f>
        <v>0</v>
      </c>
      <c r="J95" s="262">
        <f>'Modulo_D''Ordine_AI25'!L93</f>
        <v>0</v>
      </c>
      <c r="K95" s="262">
        <f>'Modulo_D''Ordine_AI25'!M93</f>
        <v>0</v>
      </c>
      <c r="L95" s="262">
        <f>'Modulo_D''Ordine_AI25'!N93</f>
        <v>0</v>
      </c>
      <c r="M95" s="262">
        <f>'Modulo_D''Ordine_AI25'!O93</f>
        <v>0</v>
      </c>
      <c r="N95" s="262">
        <f>'Modulo_D''Ordine_AI25'!P93</f>
        <v>0</v>
      </c>
      <c r="O95" s="262">
        <f>'Modulo_D''Ordine_AI25'!Q93</f>
        <v>0</v>
      </c>
      <c r="P95" s="262">
        <f>'Modulo_D''Ordine_AI25'!R93</f>
        <v>0</v>
      </c>
    </row>
    <row r="96" spans="1:16" s="24" customFormat="1" ht="28.8" x14ac:dyDescent="0.3">
      <c r="A96" s="140"/>
      <c r="B96" s="262" t="str">
        <f>'Modulo_D''Ordine_AI25'!D94</f>
        <v>CANZONE DI NOTTE N°2</v>
      </c>
      <c r="C96" s="262" t="str">
        <f>'Modulo_D''Ordine_AI25'!E94</f>
        <v>T-SHIRT</v>
      </c>
      <c r="D96" s="262" t="str">
        <f>'Modulo_D''Ordine_AI25'!F94</f>
        <v>CORTA</v>
      </c>
      <c r="E96" s="262" t="str">
        <f>'Modulo_D''Ordine_AI25'!G94</f>
        <v>FAIR TRADE</v>
      </c>
      <c r="F96" s="262" t="str">
        <f>'Modulo_D''Ordine_AI25'!H94</f>
        <v>BLU baltico</v>
      </c>
      <c r="G96" s="262" t="str">
        <f>'Modulo_D''Ordine_AI25'!I94</f>
        <v>bianca</v>
      </c>
      <c r="H96" s="262">
        <f>'Modulo_D''Ordine_AI25'!J94</f>
        <v>12.6</v>
      </c>
      <c r="I96" s="262">
        <f>'Modulo_D''Ordine_AI25'!K94</f>
        <v>0</v>
      </c>
      <c r="J96" s="262">
        <f>'Modulo_D''Ordine_AI25'!L94</f>
        <v>0</v>
      </c>
      <c r="K96" s="262">
        <f>'Modulo_D''Ordine_AI25'!M94</f>
        <v>0</v>
      </c>
      <c r="L96" s="262">
        <f>'Modulo_D''Ordine_AI25'!N94</f>
        <v>0</v>
      </c>
      <c r="M96" s="262">
        <f>'Modulo_D''Ordine_AI25'!O94</f>
        <v>0</v>
      </c>
      <c r="N96" s="262">
        <f>'Modulo_D''Ordine_AI25'!P94</f>
        <v>0</v>
      </c>
      <c r="O96" s="262">
        <f>'Modulo_D''Ordine_AI25'!Q94</f>
        <v>0</v>
      </c>
      <c r="P96" s="262">
        <f>'Modulo_D''Ordine_AI25'!R94</f>
        <v>0</v>
      </c>
    </row>
    <row r="97" spans="1:16" s="24" customFormat="1" ht="28.8" x14ac:dyDescent="0.3">
      <c r="A97" s="140"/>
      <c r="B97" s="262" t="str">
        <f>'Modulo_D''Ordine_AI25'!D95</f>
        <v>CANZONE DI NOTTE N°2</v>
      </c>
      <c r="C97" s="262" t="str">
        <f>'Modulo_D''Ordine_AI25'!E95</f>
        <v>T-SHIRT</v>
      </c>
      <c r="D97" s="262" t="str">
        <f>'Modulo_D''Ordine_AI25'!F95</f>
        <v>CORTA</v>
      </c>
      <c r="E97" s="262" t="str">
        <f>'Modulo_D''Ordine_AI25'!G95</f>
        <v>FAIR TRADE</v>
      </c>
      <c r="F97" s="262" t="str">
        <f>'Modulo_D''Ordine_AI25'!H95</f>
        <v>nera</v>
      </c>
      <c r="G97" s="262" t="str">
        <f>'Modulo_D''Ordine_AI25'!I95</f>
        <v>bianca</v>
      </c>
      <c r="H97" s="262">
        <f>'Modulo_D''Ordine_AI25'!J95</f>
        <v>12.6</v>
      </c>
      <c r="I97" s="262">
        <f>'Modulo_D''Ordine_AI25'!K95</f>
        <v>0</v>
      </c>
      <c r="J97" s="262">
        <f>'Modulo_D''Ordine_AI25'!L95</f>
        <v>0</v>
      </c>
      <c r="K97" s="262">
        <f>'Modulo_D''Ordine_AI25'!M95</f>
        <v>0</v>
      </c>
      <c r="L97" s="262">
        <f>'Modulo_D''Ordine_AI25'!N95</f>
        <v>0</v>
      </c>
      <c r="M97" s="262">
        <f>'Modulo_D''Ordine_AI25'!O95</f>
        <v>0</v>
      </c>
      <c r="N97" s="262">
        <f>'Modulo_D''Ordine_AI25'!P95</f>
        <v>0</v>
      </c>
      <c r="O97" s="262">
        <f>'Modulo_D''Ordine_AI25'!Q95</f>
        <v>0</v>
      </c>
      <c r="P97" s="262">
        <f>'Modulo_D''Ordine_AI25'!R95</f>
        <v>0</v>
      </c>
    </row>
    <row r="98" spans="1:16" s="24" customFormat="1" ht="28.8" x14ac:dyDescent="0.3">
      <c r="A98" s="140"/>
      <c r="B98" s="262" t="str">
        <f>'Modulo_D''Ordine_AI25'!D96</f>
        <v>CANZONE DI NOTTE N°2</v>
      </c>
      <c r="C98" s="262" t="str">
        <f>'Modulo_D''Ordine_AI25'!E96</f>
        <v>T-SHIRT</v>
      </c>
      <c r="D98" s="262" t="str">
        <f>'Modulo_D''Ordine_AI25'!F96</f>
        <v>CORTA</v>
      </c>
      <c r="E98" s="262" t="str">
        <f>'Modulo_D''Ordine_AI25'!G96</f>
        <v>FAIR TRADE</v>
      </c>
      <c r="F98" s="262" t="str">
        <f>'Modulo_D''Ordine_AI25'!H96</f>
        <v>rosso</v>
      </c>
      <c r="G98" s="262" t="str">
        <f>'Modulo_D''Ordine_AI25'!I96</f>
        <v>bianca</v>
      </c>
      <c r="H98" s="262">
        <f>'Modulo_D''Ordine_AI25'!J96</f>
        <v>12.6</v>
      </c>
      <c r="I98" s="262">
        <f>'Modulo_D''Ordine_AI25'!K96</f>
        <v>0</v>
      </c>
      <c r="J98" s="262">
        <f>'Modulo_D''Ordine_AI25'!L96</f>
        <v>0</v>
      </c>
      <c r="K98" s="262">
        <f>'Modulo_D''Ordine_AI25'!M96</f>
        <v>0</v>
      </c>
      <c r="L98" s="262">
        <f>'Modulo_D''Ordine_AI25'!N96</f>
        <v>0</v>
      </c>
      <c r="M98" s="262">
        <f>'Modulo_D''Ordine_AI25'!O96</f>
        <v>0</v>
      </c>
      <c r="N98" s="262">
        <f>'Modulo_D''Ordine_AI25'!P96</f>
        <v>0</v>
      </c>
      <c r="O98" s="262">
        <f>'Modulo_D''Ordine_AI25'!Q96</f>
        <v>0</v>
      </c>
      <c r="P98" s="262">
        <f>'Modulo_D''Ordine_AI25'!R96</f>
        <v>0</v>
      </c>
    </row>
    <row r="99" spans="1:16" s="24" customFormat="1" ht="32.25" customHeight="1" x14ac:dyDescent="0.3">
      <c r="A99" s="140"/>
      <c r="B99" s="262" t="str">
        <f>'Modulo_D''Ordine_AI25'!D97</f>
        <v>CANZONE DI NOTTE N°2</v>
      </c>
      <c r="C99" s="262" t="str">
        <f>'Modulo_D''Ordine_AI25'!E97</f>
        <v>T SHIRT UNISEX</v>
      </c>
      <c r="D99" s="262" t="str">
        <f>'Modulo_D''Ordine_AI25'!F97</f>
        <v>LUNGA</v>
      </c>
      <c r="E99" s="262" t="str">
        <f>'Modulo_D''Ordine_AI25'!G97</f>
        <v>FAIR TRADE</v>
      </c>
      <c r="F99" s="262" t="str">
        <f>'Modulo_D''Ordine_AI25'!H97</f>
        <v>nera</v>
      </c>
      <c r="G99" s="262" t="str">
        <f>'Modulo_D''Ordine_AI25'!I97</f>
        <v>bianca</v>
      </c>
      <c r="H99" s="262">
        <f>'Modulo_D''Ordine_AI25'!J97</f>
        <v>16.5</v>
      </c>
      <c r="I99" s="262">
        <f>'Modulo_D''Ordine_AI25'!K97</f>
        <v>0</v>
      </c>
      <c r="J99" s="262">
        <f>'Modulo_D''Ordine_AI25'!L97</f>
        <v>0</v>
      </c>
      <c r="K99" s="262">
        <f>'Modulo_D''Ordine_AI25'!M97</f>
        <v>0</v>
      </c>
      <c r="L99" s="262">
        <f>'Modulo_D''Ordine_AI25'!N97</f>
        <v>0</v>
      </c>
      <c r="M99" s="262">
        <f>'Modulo_D''Ordine_AI25'!O97</f>
        <v>0</v>
      </c>
      <c r="N99" s="262">
        <f>'Modulo_D''Ordine_AI25'!P97</f>
        <v>0</v>
      </c>
      <c r="O99" s="262">
        <f>'Modulo_D''Ordine_AI25'!Q97</f>
        <v>0</v>
      </c>
      <c r="P99" s="262">
        <f>'Modulo_D''Ordine_AI25'!R97</f>
        <v>0</v>
      </c>
    </row>
    <row r="100" spans="1:16" s="24" customFormat="1" ht="28.8" x14ac:dyDescent="0.3">
      <c r="A100" s="140"/>
      <c r="B100" s="262" t="str">
        <f>'Modulo_D''Ordine_AI25'!D98</f>
        <v>CANZONE DI NOTTE N°2</v>
      </c>
      <c r="C100" s="262" t="str">
        <f>'Modulo_D''Ordine_AI25'!E98</f>
        <v>T-SHIRT DONNA</v>
      </c>
      <c r="D100" s="262" t="str">
        <f>'Modulo_D''Ordine_AI25'!F98</f>
        <v>LUNGA</v>
      </c>
      <c r="E100" s="262" t="str">
        <f>'Modulo_D''Ordine_AI25'!G98</f>
        <v>FAIR TRADE</v>
      </c>
      <c r="F100" s="262" t="str">
        <f>'Modulo_D''Ordine_AI25'!H98</f>
        <v>PETROLIO</v>
      </c>
      <c r="G100" s="262" t="str">
        <f>'Modulo_D''Ordine_AI25'!I98</f>
        <v>bianca</v>
      </c>
      <c r="H100" s="262">
        <f>'Modulo_D''Ordine_AI25'!J98</f>
        <v>16.5</v>
      </c>
      <c r="I100" s="262">
        <f>'Modulo_D''Ordine_AI25'!K98</f>
        <v>0</v>
      </c>
      <c r="J100" s="262">
        <f>'Modulo_D''Ordine_AI25'!L98</f>
        <v>0</v>
      </c>
      <c r="K100" s="262">
        <f>'Modulo_D''Ordine_AI25'!M98</f>
        <v>0</v>
      </c>
      <c r="L100" s="262">
        <f>'Modulo_D''Ordine_AI25'!N98</f>
        <v>0</v>
      </c>
      <c r="M100" s="262">
        <f>'Modulo_D''Ordine_AI25'!O98</f>
        <v>0</v>
      </c>
      <c r="N100" s="262">
        <f>'Modulo_D''Ordine_AI25'!P98</f>
        <v>0</v>
      </c>
      <c r="O100" s="262">
        <f>'Modulo_D''Ordine_AI25'!Q98</f>
        <v>0</v>
      </c>
      <c r="P100" s="262">
        <f>'Modulo_D''Ordine_AI25'!R98</f>
        <v>0</v>
      </c>
    </row>
    <row r="101" spans="1:16" s="24" customFormat="1" x14ac:dyDescent="0.3">
      <c r="A101" s="140"/>
      <c r="B101" s="262" t="str">
        <f>'Modulo_D''Ordine_AI25'!D99</f>
        <v>CANZONE DI NOTTE N°2</v>
      </c>
      <c r="C101" s="262" t="str">
        <f>'Modulo_D''Ordine_AI25'!E99</f>
        <v>T-SHIRT</v>
      </c>
      <c r="D101" s="262" t="str">
        <f>'Modulo_D''Ordine_AI25'!F99</f>
        <v>CORTA</v>
      </c>
      <c r="E101" s="262" t="str">
        <f>'Modulo_D''Ordine_AI25'!G99</f>
        <v>BIO</v>
      </c>
      <c r="F101" s="262" t="str">
        <f>'Modulo_D''Ordine_AI25'!H99</f>
        <v>blu navy</v>
      </c>
      <c r="G101" s="262" t="str">
        <f>'Modulo_D''Ordine_AI25'!I99</f>
        <v>bianca</v>
      </c>
      <c r="H101" s="262">
        <f>'Modulo_D''Ordine_AI25'!J99</f>
        <v>9.6</v>
      </c>
      <c r="I101" s="262">
        <f>'Modulo_D''Ordine_AI25'!K99</f>
        <v>0</v>
      </c>
      <c r="J101" s="262">
        <f>'Modulo_D''Ordine_AI25'!L99</f>
        <v>0</v>
      </c>
      <c r="K101" s="262">
        <f>'Modulo_D''Ordine_AI25'!M99</f>
        <v>0</v>
      </c>
      <c r="L101" s="262">
        <f>'Modulo_D''Ordine_AI25'!N99</f>
        <v>0</v>
      </c>
      <c r="M101" s="262">
        <f>'Modulo_D''Ordine_AI25'!O99</f>
        <v>0</v>
      </c>
      <c r="N101" s="262">
        <f>'Modulo_D''Ordine_AI25'!P99</f>
        <v>0</v>
      </c>
      <c r="O101" s="262">
        <f>'Modulo_D''Ordine_AI25'!Q99</f>
        <v>0</v>
      </c>
      <c r="P101" s="262">
        <f>'Modulo_D''Ordine_AI25'!R99</f>
        <v>0</v>
      </c>
    </row>
    <row r="102" spans="1:16" s="24" customFormat="1" x14ac:dyDescent="0.3">
      <c r="A102" s="140"/>
      <c r="B102" s="262" t="str">
        <f>'Modulo_D''Ordine_AI25'!D100</f>
        <v>CANZONE DI NOTTE N°2</v>
      </c>
      <c r="C102" s="262" t="str">
        <f>'Modulo_D''Ordine_AI25'!E100</f>
        <v>T-SHIRT</v>
      </c>
      <c r="D102" s="262" t="str">
        <f>'Modulo_D''Ordine_AI25'!F100</f>
        <v>CORTA</v>
      </c>
      <c r="E102" s="262" t="str">
        <f>'Modulo_D''Ordine_AI25'!G100</f>
        <v>BIO</v>
      </c>
      <c r="F102" s="262" t="str">
        <f>'Modulo_D''Ordine_AI25'!H100</f>
        <v>nera</v>
      </c>
      <c r="G102" s="262" t="str">
        <f>'Modulo_D''Ordine_AI25'!I100</f>
        <v>bianca</v>
      </c>
      <c r="H102" s="262">
        <f>'Modulo_D''Ordine_AI25'!J100</f>
        <v>9.6</v>
      </c>
      <c r="I102" s="262">
        <f>'Modulo_D''Ordine_AI25'!K100</f>
        <v>0</v>
      </c>
      <c r="J102" s="262">
        <f>'Modulo_D''Ordine_AI25'!L100</f>
        <v>0</v>
      </c>
      <c r="K102" s="262">
        <f>'Modulo_D''Ordine_AI25'!M100</f>
        <v>0</v>
      </c>
      <c r="L102" s="262">
        <f>'Modulo_D''Ordine_AI25'!N100</f>
        <v>0</v>
      </c>
      <c r="M102" s="262">
        <f>'Modulo_D''Ordine_AI25'!O100</f>
        <v>0</v>
      </c>
      <c r="N102" s="262">
        <f>'Modulo_D''Ordine_AI25'!P100</f>
        <v>0</v>
      </c>
      <c r="O102" s="262">
        <f>'Modulo_D''Ordine_AI25'!Q100</f>
        <v>0</v>
      </c>
      <c r="P102" s="262">
        <f>'Modulo_D''Ordine_AI25'!R100</f>
        <v>0</v>
      </c>
    </row>
    <row r="103" spans="1:16" s="24" customFormat="1" ht="28.8" x14ac:dyDescent="0.3">
      <c r="A103" s="140"/>
      <c r="B103" s="262" t="str">
        <f>'Modulo_D''Ordine_AI25'!D101</f>
        <v>CANZONE DI NOTTE N°2</v>
      </c>
      <c r="C103" s="262" t="str">
        <f>'Modulo_D''Ordine_AI25'!E101</f>
        <v>T-SHIRT</v>
      </c>
      <c r="D103" s="262" t="str">
        <f>'Modulo_D''Ordine_AI25'!F101</f>
        <v>CORTA</v>
      </c>
      <c r="E103" s="262" t="str">
        <f>'Modulo_D''Ordine_AI25'!G101</f>
        <v>BIO</v>
      </c>
      <c r="F103" s="262" t="str">
        <f>'Modulo_D''Ordine_AI25'!H101</f>
        <v>rosso</v>
      </c>
      <c r="G103" s="262" t="str">
        <f>'Modulo_D''Ordine_AI25'!I101</f>
        <v>bianca</v>
      </c>
      <c r="H103" s="262">
        <f>'Modulo_D''Ordine_AI25'!J101</f>
        <v>9.6</v>
      </c>
      <c r="I103" s="262">
        <f>'Modulo_D''Ordine_AI25'!K101</f>
        <v>0</v>
      </c>
      <c r="J103" s="262">
        <f>'Modulo_D''Ordine_AI25'!L101</f>
        <v>0</v>
      </c>
      <c r="K103" s="262">
        <f>'Modulo_D''Ordine_AI25'!M101</f>
        <v>0</v>
      </c>
      <c r="L103" s="262">
        <f>'Modulo_D''Ordine_AI25'!N101</f>
        <v>0</v>
      </c>
      <c r="M103" s="262">
        <f>'Modulo_D''Ordine_AI25'!O101</f>
        <v>0</v>
      </c>
      <c r="N103" s="262">
        <f>'Modulo_D''Ordine_AI25'!P101</f>
        <v>0</v>
      </c>
      <c r="O103" s="262">
        <f>'Modulo_D''Ordine_AI25'!Q101</f>
        <v>0</v>
      </c>
      <c r="P103" s="262">
        <f>'Modulo_D''Ordine_AI25'!R101</f>
        <v>0</v>
      </c>
    </row>
    <row r="104" spans="1:16" s="24" customFormat="1" ht="28.8" x14ac:dyDescent="0.3">
      <c r="A104" s="140"/>
      <c r="B104" s="262" t="str">
        <f>'Modulo_D''Ordine_AI25'!D102</f>
        <v>GAGARIN</v>
      </c>
      <c r="C104" s="262" t="str">
        <f>'Modulo_D''Ordine_AI25'!E102</f>
        <v>T-SHIRT</v>
      </c>
      <c r="D104" s="262" t="str">
        <f>'Modulo_D''Ordine_AI25'!F102</f>
        <v>CORTA</v>
      </c>
      <c r="E104" s="262" t="str">
        <f>'Modulo_D''Ordine_AI25'!G102</f>
        <v>FAIR TRADE</v>
      </c>
      <c r="F104" s="262" t="str">
        <f>'Modulo_D''Ordine_AI25'!H102</f>
        <v>BLU baltico</v>
      </c>
      <c r="G104" s="262" t="str">
        <f>'Modulo_D''Ordine_AI25'!I102</f>
        <v>bianca</v>
      </c>
      <c r="H104" s="262">
        <f>'Modulo_D''Ordine_AI25'!J102</f>
        <v>12.6</v>
      </c>
      <c r="I104" s="262">
        <f>'Modulo_D''Ordine_AI25'!K102</f>
        <v>0</v>
      </c>
      <c r="J104" s="262">
        <f>'Modulo_D''Ordine_AI25'!L102</f>
        <v>0</v>
      </c>
      <c r="K104" s="262">
        <f>'Modulo_D''Ordine_AI25'!M102</f>
        <v>0</v>
      </c>
      <c r="L104" s="262">
        <f>'Modulo_D''Ordine_AI25'!N102</f>
        <v>0</v>
      </c>
      <c r="M104" s="262">
        <f>'Modulo_D''Ordine_AI25'!O102</f>
        <v>0</v>
      </c>
      <c r="N104" s="262">
        <f>'Modulo_D''Ordine_AI25'!P102</f>
        <v>0</v>
      </c>
      <c r="O104" s="262">
        <f>'Modulo_D''Ordine_AI25'!Q102</f>
        <v>0</v>
      </c>
      <c r="P104" s="262">
        <f>'Modulo_D''Ordine_AI25'!R102</f>
        <v>0</v>
      </c>
    </row>
    <row r="105" spans="1:16" s="24" customFormat="1" ht="28.8" x14ac:dyDescent="0.3">
      <c r="A105" s="140"/>
      <c r="B105" s="262" t="str">
        <f>'Modulo_D''Ordine_AI25'!D103</f>
        <v>GAGARIN</v>
      </c>
      <c r="C105" s="262" t="str">
        <f>'Modulo_D''Ordine_AI25'!E103</f>
        <v>T-SHIRT</v>
      </c>
      <c r="D105" s="262" t="str">
        <f>'Modulo_D''Ordine_AI25'!F103</f>
        <v>CORTA</v>
      </c>
      <c r="E105" s="262" t="str">
        <f>'Modulo_D''Ordine_AI25'!G103</f>
        <v>FAIR TRADE</v>
      </c>
      <c r="F105" s="262" t="str">
        <f>'Modulo_D''Ordine_AI25'!H103</f>
        <v>nera</v>
      </c>
      <c r="G105" s="262" t="str">
        <f>'Modulo_D''Ordine_AI25'!I103</f>
        <v>bianca</v>
      </c>
      <c r="H105" s="262">
        <f>'Modulo_D''Ordine_AI25'!J103</f>
        <v>12.6</v>
      </c>
      <c r="I105" s="262">
        <f>'Modulo_D''Ordine_AI25'!K103</f>
        <v>0</v>
      </c>
      <c r="J105" s="262">
        <f>'Modulo_D''Ordine_AI25'!L103</f>
        <v>0</v>
      </c>
      <c r="K105" s="262">
        <f>'Modulo_D''Ordine_AI25'!M103</f>
        <v>0</v>
      </c>
      <c r="L105" s="262">
        <f>'Modulo_D''Ordine_AI25'!N103</f>
        <v>0</v>
      </c>
      <c r="M105" s="262">
        <f>'Modulo_D''Ordine_AI25'!O103</f>
        <v>0</v>
      </c>
      <c r="N105" s="262">
        <f>'Modulo_D''Ordine_AI25'!P103</f>
        <v>0</v>
      </c>
      <c r="O105" s="262">
        <f>'Modulo_D''Ordine_AI25'!Q103</f>
        <v>0</v>
      </c>
      <c r="P105" s="262">
        <f>'Modulo_D''Ordine_AI25'!R103</f>
        <v>0</v>
      </c>
    </row>
    <row r="106" spans="1:16" s="24" customFormat="1" ht="27" customHeight="1" x14ac:dyDescent="0.3">
      <c r="A106" s="140"/>
      <c r="B106" s="262" t="str">
        <f>'Modulo_D''Ordine_AI25'!D104</f>
        <v>GAGARIN</v>
      </c>
      <c r="C106" s="262" t="str">
        <f>'Modulo_D''Ordine_AI25'!E104</f>
        <v>T-SHIRT</v>
      </c>
      <c r="D106" s="262" t="str">
        <f>'Modulo_D''Ordine_AI25'!F104</f>
        <v>CORTA</v>
      </c>
      <c r="E106" s="262" t="str">
        <f>'Modulo_D''Ordine_AI25'!G104</f>
        <v>FAIR TRADE</v>
      </c>
      <c r="F106" s="262" t="str">
        <f>'Modulo_D''Ordine_AI25'!H104</f>
        <v>rosso</v>
      </c>
      <c r="G106" s="262" t="str">
        <f>'Modulo_D''Ordine_AI25'!I104</f>
        <v>bianca</v>
      </c>
      <c r="H106" s="262">
        <f>'Modulo_D''Ordine_AI25'!J104</f>
        <v>12.6</v>
      </c>
      <c r="I106" s="262">
        <f>'Modulo_D''Ordine_AI25'!K104</f>
        <v>0</v>
      </c>
      <c r="J106" s="262">
        <f>'Modulo_D''Ordine_AI25'!L104</f>
        <v>0</v>
      </c>
      <c r="K106" s="262">
        <f>'Modulo_D''Ordine_AI25'!M104</f>
        <v>0</v>
      </c>
      <c r="L106" s="262">
        <f>'Modulo_D''Ordine_AI25'!N104</f>
        <v>0</v>
      </c>
      <c r="M106" s="262">
        <f>'Modulo_D''Ordine_AI25'!O104</f>
        <v>0</v>
      </c>
      <c r="N106" s="262">
        <f>'Modulo_D''Ordine_AI25'!P104</f>
        <v>0</v>
      </c>
      <c r="O106" s="262">
        <f>'Modulo_D''Ordine_AI25'!Q104</f>
        <v>0</v>
      </c>
      <c r="P106" s="262">
        <f>'Modulo_D''Ordine_AI25'!R104</f>
        <v>0</v>
      </c>
    </row>
    <row r="107" spans="1:16" s="24" customFormat="1" ht="28.8" x14ac:dyDescent="0.3">
      <c r="A107" s="140"/>
      <c r="B107" s="262" t="str">
        <f>'Modulo_D''Ordine_AI25'!D105</f>
        <v>GAGARIN</v>
      </c>
      <c r="C107" s="262" t="str">
        <f>'Modulo_D''Ordine_AI25'!E105</f>
        <v>T-SHIRT UNISEX</v>
      </c>
      <c r="D107" s="262" t="str">
        <f>'Modulo_D''Ordine_AI25'!F105</f>
        <v>LUNGA</v>
      </c>
      <c r="E107" s="262" t="str">
        <f>'Modulo_D''Ordine_AI25'!G105</f>
        <v>FAIR TRADE</v>
      </c>
      <c r="F107" s="262" t="str">
        <f>'Modulo_D''Ordine_AI25'!H105</f>
        <v>nera</v>
      </c>
      <c r="G107" s="262" t="str">
        <f>'Modulo_D''Ordine_AI25'!I105</f>
        <v>bianca</v>
      </c>
      <c r="H107" s="262">
        <f>'Modulo_D''Ordine_AI25'!J105</f>
        <v>16.5</v>
      </c>
      <c r="I107" s="262">
        <f>'Modulo_D''Ordine_AI25'!K105</f>
        <v>0</v>
      </c>
      <c r="J107" s="262">
        <f>'Modulo_D''Ordine_AI25'!L105</f>
        <v>0</v>
      </c>
      <c r="K107" s="262">
        <f>'Modulo_D''Ordine_AI25'!M105</f>
        <v>0</v>
      </c>
      <c r="L107" s="262">
        <f>'Modulo_D''Ordine_AI25'!N105</f>
        <v>0</v>
      </c>
      <c r="M107" s="262">
        <f>'Modulo_D''Ordine_AI25'!O105</f>
        <v>0</v>
      </c>
      <c r="N107" s="262">
        <f>'Modulo_D''Ordine_AI25'!P105</f>
        <v>0</v>
      </c>
      <c r="O107" s="262">
        <f>'Modulo_D''Ordine_AI25'!Q105</f>
        <v>0</v>
      </c>
      <c r="P107" s="262">
        <f>'Modulo_D''Ordine_AI25'!R105</f>
        <v>0</v>
      </c>
    </row>
    <row r="108" spans="1:16" s="24" customFormat="1" ht="28.8" x14ac:dyDescent="0.3">
      <c r="A108" s="140"/>
      <c r="B108" s="262" t="str">
        <f>'Modulo_D''Ordine_AI25'!D106</f>
        <v>GAGARIN</v>
      </c>
      <c r="C108" s="262" t="str">
        <f>'Modulo_D''Ordine_AI25'!E106</f>
        <v>T-SHIRT DONNA</v>
      </c>
      <c r="D108" s="262" t="str">
        <f>'Modulo_D''Ordine_AI25'!F106</f>
        <v>LUNGA</v>
      </c>
      <c r="E108" s="262" t="str">
        <f>'Modulo_D''Ordine_AI25'!G106</f>
        <v>FAIR TRADE</v>
      </c>
      <c r="F108" s="262" t="str">
        <f>'Modulo_D''Ordine_AI25'!H106</f>
        <v>PETROLIO</v>
      </c>
      <c r="G108" s="262" t="str">
        <f>'Modulo_D''Ordine_AI25'!I106</f>
        <v>bianca</v>
      </c>
      <c r="H108" s="262">
        <f>'Modulo_D''Ordine_AI25'!J106</f>
        <v>16.5</v>
      </c>
      <c r="I108" s="262">
        <f>'Modulo_D''Ordine_AI25'!K106</f>
        <v>0</v>
      </c>
      <c r="J108" s="262">
        <f>'Modulo_D''Ordine_AI25'!L106</f>
        <v>0</v>
      </c>
      <c r="K108" s="262">
        <f>'Modulo_D''Ordine_AI25'!M106</f>
        <v>0</v>
      </c>
      <c r="L108" s="262">
        <f>'Modulo_D''Ordine_AI25'!N106</f>
        <v>0</v>
      </c>
      <c r="M108" s="262">
        <f>'Modulo_D''Ordine_AI25'!O106</f>
        <v>0</v>
      </c>
      <c r="N108" s="262">
        <f>'Modulo_D''Ordine_AI25'!P106</f>
        <v>0</v>
      </c>
      <c r="O108" s="262">
        <f>'Modulo_D''Ordine_AI25'!Q106</f>
        <v>0</v>
      </c>
      <c r="P108" s="262">
        <f>'Modulo_D''Ordine_AI25'!R106</f>
        <v>0</v>
      </c>
    </row>
    <row r="109" spans="1:16" s="24" customFormat="1" x14ac:dyDescent="0.3">
      <c r="A109" s="140"/>
      <c r="B109" s="262" t="str">
        <f>'Modulo_D''Ordine_AI25'!D107</f>
        <v>GAGARIN</v>
      </c>
      <c r="C109" s="262" t="str">
        <f>'Modulo_D''Ordine_AI25'!E107</f>
        <v>T-SHIRT</v>
      </c>
      <c r="D109" s="262" t="str">
        <f>'Modulo_D''Ordine_AI25'!F107</f>
        <v>CORTA</v>
      </c>
      <c r="E109" s="262" t="str">
        <f>'Modulo_D''Ordine_AI25'!G107</f>
        <v>BIO</v>
      </c>
      <c r="F109" s="262" t="str">
        <f>'Modulo_D''Ordine_AI25'!H107</f>
        <v>blu navy</v>
      </c>
      <c r="G109" s="262" t="str">
        <f>'Modulo_D''Ordine_AI25'!I107</f>
        <v>bianca</v>
      </c>
      <c r="H109" s="262">
        <f>'Modulo_D''Ordine_AI25'!J107</f>
        <v>9.6</v>
      </c>
      <c r="I109" s="262">
        <f>'Modulo_D''Ordine_AI25'!K107</f>
        <v>0</v>
      </c>
      <c r="J109" s="262">
        <f>'Modulo_D''Ordine_AI25'!L107</f>
        <v>0</v>
      </c>
      <c r="K109" s="262">
        <f>'Modulo_D''Ordine_AI25'!M107</f>
        <v>0</v>
      </c>
      <c r="L109" s="262">
        <f>'Modulo_D''Ordine_AI25'!N107</f>
        <v>0</v>
      </c>
      <c r="M109" s="262">
        <f>'Modulo_D''Ordine_AI25'!O107</f>
        <v>0</v>
      </c>
      <c r="N109" s="262">
        <f>'Modulo_D''Ordine_AI25'!P107</f>
        <v>0</v>
      </c>
      <c r="O109" s="262">
        <f>'Modulo_D''Ordine_AI25'!Q107</f>
        <v>0</v>
      </c>
      <c r="P109" s="262">
        <f>'Modulo_D''Ordine_AI25'!R107</f>
        <v>0</v>
      </c>
    </row>
    <row r="110" spans="1:16" s="24" customFormat="1" x14ac:dyDescent="0.3">
      <c r="A110" s="140"/>
      <c r="B110" s="262" t="str">
        <f>'Modulo_D''Ordine_AI25'!D108</f>
        <v>GAGARIN</v>
      </c>
      <c r="C110" s="262" t="str">
        <f>'Modulo_D''Ordine_AI25'!E108</f>
        <v>T-SHIRT</v>
      </c>
      <c r="D110" s="262" t="str">
        <f>'Modulo_D''Ordine_AI25'!F108</f>
        <v>CORTA</v>
      </c>
      <c r="E110" s="262" t="str">
        <f>'Modulo_D''Ordine_AI25'!G108</f>
        <v>BIO</v>
      </c>
      <c r="F110" s="262" t="str">
        <f>'Modulo_D''Ordine_AI25'!H108</f>
        <v>nera</v>
      </c>
      <c r="G110" s="262" t="str">
        <f>'Modulo_D''Ordine_AI25'!I108</f>
        <v>bianca</v>
      </c>
      <c r="H110" s="262">
        <f>'Modulo_D''Ordine_AI25'!J108</f>
        <v>9.6</v>
      </c>
      <c r="I110" s="262">
        <f>'Modulo_D''Ordine_AI25'!K108</f>
        <v>0</v>
      </c>
      <c r="J110" s="262">
        <f>'Modulo_D''Ordine_AI25'!L108</f>
        <v>0</v>
      </c>
      <c r="K110" s="262">
        <f>'Modulo_D''Ordine_AI25'!M108</f>
        <v>0</v>
      </c>
      <c r="L110" s="262">
        <f>'Modulo_D''Ordine_AI25'!N108</f>
        <v>0</v>
      </c>
      <c r="M110" s="262">
        <f>'Modulo_D''Ordine_AI25'!O108</f>
        <v>0</v>
      </c>
      <c r="N110" s="262">
        <f>'Modulo_D''Ordine_AI25'!P108</f>
        <v>0</v>
      </c>
      <c r="O110" s="262">
        <f>'Modulo_D''Ordine_AI25'!Q108</f>
        <v>0</v>
      </c>
      <c r="P110" s="262">
        <f>'Modulo_D''Ordine_AI25'!R108</f>
        <v>0</v>
      </c>
    </row>
    <row r="111" spans="1:16" s="24" customFormat="1" ht="28.8" x14ac:dyDescent="0.3">
      <c r="A111" s="140"/>
      <c r="B111" s="262" t="str">
        <f>'Modulo_D''Ordine_AI25'!D109</f>
        <v>GAGARIN</v>
      </c>
      <c r="C111" s="262" t="str">
        <f>'Modulo_D''Ordine_AI25'!E109</f>
        <v>T-SHIRT</v>
      </c>
      <c r="D111" s="262" t="str">
        <f>'Modulo_D''Ordine_AI25'!F109</f>
        <v>CORTA</v>
      </c>
      <c r="E111" s="262" t="str">
        <f>'Modulo_D''Ordine_AI25'!G109</f>
        <v>BIO</v>
      </c>
      <c r="F111" s="262" t="str">
        <f>'Modulo_D''Ordine_AI25'!H109</f>
        <v>rosso</v>
      </c>
      <c r="G111" s="262" t="str">
        <f>'Modulo_D''Ordine_AI25'!I109</f>
        <v>bianca</v>
      </c>
      <c r="H111" s="262">
        <f>'Modulo_D''Ordine_AI25'!J109</f>
        <v>9.6</v>
      </c>
      <c r="I111" s="262">
        <f>'Modulo_D''Ordine_AI25'!K109</f>
        <v>0</v>
      </c>
      <c r="J111" s="262">
        <f>'Modulo_D''Ordine_AI25'!L109</f>
        <v>0</v>
      </c>
      <c r="K111" s="262">
        <f>'Modulo_D''Ordine_AI25'!M109</f>
        <v>0</v>
      </c>
      <c r="L111" s="262">
        <f>'Modulo_D''Ordine_AI25'!N109</f>
        <v>0</v>
      </c>
      <c r="M111" s="262">
        <f>'Modulo_D''Ordine_AI25'!O109</f>
        <v>0</v>
      </c>
      <c r="N111" s="262">
        <f>'Modulo_D''Ordine_AI25'!P109</f>
        <v>0</v>
      </c>
      <c r="O111" s="262">
        <f>'Modulo_D''Ordine_AI25'!Q109</f>
        <v>0</v>
      </c>
      <c r="P111" s="262">
        <f>'Modulo_D''Ordine_AI25'!R109</f>
        <v>0</v>
      </c>
    </row>
    <row r="112" spans="1:16" s="24" customFormat="1" ht="28.8" x14ac:dyDescent="0.3">
      <c r="A112" s="140"/>
      <c r="B112" s="262" t="str">
        <f>'Modulo_D''Ordine_AI25'!D110</f>
        <v>I'M ORGANIC</v>
      </c>
      <c r="C112" s="262" t="str">
        <f>'Modulo_D''Ordine_AI25'!E110</f>
        <v>T-SHIRT</v>
      </c>
      <c r="D112" s="262" t="str">
        <f>'Modulo_D''Ordine_AI25'!F110</f>
        <v>CORTA</v>
      </c>
      <c r="E112" s="262" t="str">
        <f>'Modulo_D''Ordine_AI25'!G110</f>
        <v>FAIR TRADE</v>
      </c>
      <c r="F112" s="262" t="str">
        <f>'Modulo_D''Ordine_AI25'!H110</f>
        <v>BLU baltico</v>
      </c>
      <c r="G112" s="262" t="str">
        <f>'Modulo_D''Ordine_AI25'!I110</f>
        <v>bianca</v>
      </c>
      <c r="H112" s="262">
        <f>'Modulo_D''Ordine_AI25'!J110</f>
        <v>12.6</v>
      </c>
      <c r="I112" s="262">
        <f>'Modulo_D''Ordine_AI25'!K110</f>
        <v>0</v>
      </c>
      <c r="J112" s="262">
        <f>'Modulo_D''Ordine_AI25'!L110</f>
        <v>0</v>
      </c>
      <c r="K112" s="262">
        <f>'Modulo_D''Ordine_AI25'!M110</f>
        <v>0</v>
      </c>
      <c r="L112" s="262">
        <f>'Modulo_D''Ordine_AI25'!N110</f>
        <v>0</v>
      </c>
      <c r="M112" s="262">
        <f>'Modulo_D''Ordine_AI25'!O110</f>
        <v>0</v>
      </c>
      <c r="N112" s="262">
        <f>'Modulo_D''Ordine_AI25'!P110</f>
        <v>0</v>
      </c>
      <c r="O112" s="262">
        <f>'Modulo_D''Ordine_AI25'!Q110</f>
        <v>0</v>
      </c>
      <c r="P112" s="262">
        <f>'Modulo_D''Ordine_AI25'!R110</f>
        <v>0</v>
      </c>
    </row>
    <row r="113" spans="1:16" s="24" customFormat="1" ht="28.8" x14ac:dyDescent="0.3">
      <c r="A113" s="140"/>
      <c r="B113" s="262" t="str">
        <f>'Modulo_D''Ordine_AI25'!D111</f>
        <v>I'M ORGANIC</v>
      </c>
      <c r="C113" s="262" t="str">
        <f>'Modulo_D''Ordine_AI25'!E111</f>
        <v>T-SHIRT</v>
      </c>
      <c r="D113" s="262" t="str">
        <f>'Modulo_D''Ordine_AI25'!F111</f>
        <v>CORTA</v>
      </c>
      <c r="E113" s="262" t="str">
        <f>'Modulo_D''Ordine_AI25'!G111</f>
        <v>FAIR TRADE</v>
      </c>
      <c r="F113" s="262" t="str">
        <f>'Modulo_D''Ordine_AI25'!H111</f>
        <v>nera</v>
      </c>
      <c r="G113" s="262" t="str">
        <f>'Modulo_D''Ordine_AI25'!I111</f>
        <v>bianca</v>
      </c>
      <c r="H113" s="262">
        <f>'Modulo_D''Ordine_AI25'!J111</f>
        <v>12.6</v>
      </c>
      <c r="I113" s="262">
        <f>'Modulo_D''Ordine_AI25'!K111</f>
        <v>0</v>
      </c>
      <c r="J113" s="262">
        <f>'Modulo_D''Ordine_AI25'!L111</f>
        <v>0</v>
      </c>
      <c r="K113" s="262">
        <f>'Modulo_D''Ordine_AI25'!M111</f>
        <v>0</v>
      </c>
      <c r="L113" s="262">
        <f>'Modulo_D''Ordine_AI25'!N111</f>
        <v>0</v>
      </c>
      <c r="M113" s="262">
        <f>'Modulo_D''Ordine_AI25'!O111</f>
        <v>0</v>
      </c>
      <c r="N113" s="262">
        <f>'Modulo_D''Ordine_AI25'!P111</f>
        <v>0</v>
      </c>
      <c r="O113" s="262">
        <f>'Modulo_D''Ordine_AI25'!Q111</f>
        <v>0</v>
      </c>
      <c r="P113" s="262">
        <f>'Modulo_D''Ordine_AI25'!R111</f>
        <v>0</v>
      </c>
    </row>
    <row r="114" spans="1:16" s="24" customFormat="1" ht="37.5" customHeight="1" x14ac:dyDescent="0.3">
      <c r="A114" s="140"/>
      <c r="B114" s="262" t="str">
        <f>'Modulo_D''Ordine_AI25'!D112</f>
        <v>I'M ORGANIC</v>
      </c>
      <c r="C114" s="262" t="str">
        <f>'Modulo_D''Ordine_AI25'!E112</f>
        <v>T-SHIRT</v>
      </c>
      <c r="D114" s="262" t="str">
        <f>'Modulo_D''Ordine_AI25'!F112</f>
        <v>CORTA</v>
      </c>
      <c r="E114" s="262" t="str">
        <f>'Modulo_D''Ordine_AI25'!G112</f>
        <v>FAIR TRADE</v>
      </c>
      <c r="F114" s="262" t="str">
        <f>'Modulo_D''Ordine_AI25'!H112</f>
        <v>rosso</v>
      </c>
      <c r="G114" s="262" t="str">
        <f>'Modulo_D''Ordine_AI25'!I112</f>
        <v>bianca</v>
      </c>
      <c r="H114" s="262">
        <f>'Modulo_D''Ordine_AI25'!J112</f>
        <v>12.6</v>
      </c>
      <c r="I114" s="262">
        <f>'Modulo_D''Ordine_AI25'!K112</f>
        <v>0</v>
      </c>
      <c r="J114" s="262">
        <f>'Modulo_D''Ordine_AI25'!L112</f>
        <v>0</v>
      </c>
      <c r="K114" s="262">
        <f>'Modulo_D''Ordine_AI25'!M112</f>
        <v>0</v>
      </c>
      <c r="L114" s="262">
        <f>'Modulo_D''Ordine_AI25'!N112</f>
        <v>0</v>
      </c>
      <c r="M114" s="262">
        <f>'Modulo_D''Ordine_AI25'!O112</f>
        <v>0</v>
      </c>
      <c r="N114" s="262">
        <f>'Modulo_D''Ordine_AI25'!P112</f>
        <v>0</v>
      </c>
      <c r="O114" s="262">
        <f>'Modulo_D''Ordine_AI25'!Q112</f>
        <v>0</v>
      </c>
      <c r="P114" s="262">
        <f>'Modulo_D''Ordine_AI25'!R112</f>
        <v>0</v>
      </c>
    </row>
    <row r="115" spans="1:16" s="24" customFormat="1" ht="28.8" x14ac:dyDescent="0.3">
      <c r="A115" s="140"/>
      <c r="B115" s="262" t="str">
        <f>'Modulo_D''Ordine_AI25'!D113</f>
        <v>I'M ORGANIC</v>
      </c>
      <c r="C115" s="262" t="str">
        <f>'Modulo_D''Ordine_AI25'!E113</f>
        <v>T-SHIRT UNISEX</v>
      </c>
      <c r="D115" s="262" t="str">
        <f>'Modulo_D''Ordine_AI25'!F113</f>
        <v>LUNGA</v>
      </c>
      <c r="E115" s="262" t="str">
        <f>'Modulo_D''Ordine_AI25'!G113</f>
        <v>FAIR TRADE</v>
      </c>
      <c r="F115" s="262" t="str">
        <f>'Modulo_D''Ordine_AI25'!H113</f>
        <v>nera</v>
      </c>
      <c r="G115" s="262" t="str">
        <f>'Modulo_D''Ordine_AI25'!I113</f>
        <v>bianca</v>
      </c>
      <c r="H115" s="262">
        <f>'Modulo_D''Ordine_AI25'!J113</f>
        <v>16.5</v>
      </c>
      <c r="I115" s="262">
        <f>'Modulo_D''Ordine_AI25'!K113</f>
        <v>0</v>
      </c>
      <c r="J115" s="262">
        <f>'Modulo_D''Ordine_AI25'!L113</f>
        <v>0</v>
      </c>
      <c r="K115" s="262">
        <f>'Modulo_D''Ordine_AI25'!M113</f>
        <v>0</v>
      </c>
      <c r="L115" s="262">
        <f>'Modulo_D''Ordine_AI25'!N113</f>
        <v>0</v>
      </c>
      <c r="M115" s="262">
        <f>'Modulo_D''Ordine_AI25'!O113</f>
        <v>0</v>
      </c>
      <c r="N115" s="262">
        <f>'Modulo_D''Ordine_AI25'!P113</f>
        <v>0</v>
      </c>
      <c r="O115" s="262">
        <f>'Modulo_D''Ordine_AI25'!Q113</f>
        <v>0</v>
      </c>
      <c r="P115" s="262">
        <f>'Modulo_D''Ordine_AI25'!R113</f>
        <v>0</v>
      </c>
    </row>
    <row r="116" spans="1:16" s="24" customFormat="1" ht="28.8" x14ac:dyDescent="0.3">
      <c r="A116" s="140"/>
      <c r="B116" s="262" t="str">
        <f>'Modulo_D''Ordine_AI25'!D114</f>
        <v>I'M ORGANIC</v>
      </c>
      <c r="C116" s="262" t="str">
        <f>'Modulo_D''Ordine_AI25'!E114</f>
        <v>T-SHIRT DONNA</v>
      </c>
      <c r="D116" s="262" t="str">
        <f>'Modulo_D''Ordine_AI25'!F114</f>
        <v>LUNGA</v>
      </c>
      <c r="E116" s="262" t="str">
        <f>'Modulo_D''Ordine_AI25'!G114</f>
        <v>FAIR TRADE</v>
      </c>
      <c r="F116" s="262" t="str">
        <f>'Modulo_D''Ordine_AI25'!H114</f>
        <v>PETROLIO</v>
      </c>
      <c r="G116" s="262" t="str">
        <f>'Modulo_D''Ordine_AI25'!I114</f>
        <v>bianca</v>
      </c>
      <c r="H116" s="262">
        <f>'Modulo_D''Ordine_AI25'!J114</f>
        <v>16.5</v>
      </c>
      <c r="I116" s="262">
        <f>'Modulo_D''Ordine_AI25'!K114</f>
        <v>0</v>
      </c>
      <c r="J116" s="262">
        <f>'Modulo_D''Ordine_AI25'!L114</f>
        <v>0</v>
      </c>
      <c r="K116" s="262">
        <f>'Modulo_D''Ordine_AI25'!M114</f>
        <v>0</v>
      </c>
      <c r="L116" s="262">
        <f>'Modulo_D''Ordine_AI25'!N114</f>
        <v>0</v>
      </c>
      <c r="M116" s="262">
        <f>'Modulo_D''Ordine_AI25'!O114</f>
        <v>0</v>
      </c>
      <c r="N116" s="262">
        <f>'Modulo_D''Ordine_AI25'!P114</f>
        <v>0</v>
      </c>
      <c r="O116" s="262">
        <f>'Modulo_D''Ordine_AI25'!Q114</f>
        <v>0</v>
      </c>
      <c r="P116" s="262">
        <f>'Modulo_D''Ordine_AI25'!R114</f>
        <v>0</v>
      </c>
    </row>
    <row r="117" spans="1:16" s="24" customFormat="1" x14ac:dyDescent="0.3">
      <c r="A117" s="140"/>
      <c r="B117" s="262" t="str">
        <f>'Modulo_D''Ordine_AI25'!D115</f>
        <v>I'M ORGANIC</v>
      </c>
      <c r="C117" s="262" t="str">
        <f>'Modulo_D''Ordine_AI25'!E115</f>
        <v>T-SHIRT</v>
      </c>
      <c r="D117" s="262" t="str">
        <f>'Modulo_D''Ordine_AI25'!F115</f>
        <v>CORTA</v>
      </c>
      <c r="E117" s="262" t="str">
        <f>'Modulo_D''Ordine_AI25'!G115</f>
        <v>BIO</v>
      </c>
      <c r="F117" s="262" t="str">
        <f>'Modulo_D''Ordine_AI25'!H115</f>
        <v>blu navy</v>
      </c>
      <c r="G117" s="262" t="str">
        <f>'Modulo_D''Ordine_AI25'!I115</f>
        <v>bianca</v>
      </c>
      <c r="H117" s="262">
        <f>'Modulo_D''Ordine_AI25'!J115</f>
        <v>9.6</v>
      </c>
      <c r="I117" s="262">
        <f>'Modulo_D''Ordine_AI25'!K115</f>
        <v>0</v>
      </c>
      <c r="J117" s="262">
        <f>'Modulo_D''Ordine_AI25'!L115</f>
        <v>0</v>
      </c>
      <c r="K117" s="262">
        <f>'Modulo_D''Ordine_AI25'!M115</f>
        <v>0</v>
      </c>
      <c r="L117" s="262">
        <f>'Modulo_D''Ordine_AI25'!N115</f>
        <v>0</v>
      </c>
      <c r="M117" s="262">
        <f>'Modulo_D''Ordine_AI25'!O115</f>
        <v>0</v>
      </c>
      <c r="N117" s="262">
        <f>'Modulo_D''Ordine_AI25'!P115</f>
        <v>0</v>
      </c>
      <c r="O117" s="262">
        <f>'Modulo_D''Ordine_AI25'!Q115</f>
        <v>0</v>
      </c>
      <c r="P117" s="262">
        <f>'Modulo_D''Ordine_AI25'!R115</f>
        <v>0</v>
      </c>
    </row>
    <row r="118" spans="1:16" s="24" customFormat="1" x14ac:dyDescent="0.3">
      <c r="A118" s="140"/>
      <c r="B118" s="262" t="str">
        <f>'Modulo_D''Ordine_AI25'!D116</f>
        <v>I'M ORGANIC</v>
      </c>
      <c r="C118" s="262" t="str">
        <f>'Modulo_D''Ordine_AI25'!E116</f>
        <v>T-SHIRT</v>
      </c>
      <c r="D118" s="262" t="str">
        <f>'Modulo_D''Ordine_AI25'!F116</f>
        <v>CORTA</v>
      </c>
      <c r="E118" s="262" t="str">
        <f>'Modulo_D''Ordine_AI25'!G116</f>
        <v>BIO</v>
      </c>
      <c r="F118" s="262" t="str">
        <f>'Modulo_D''Ordine_AI25'!H116</f>
        <v>nera</v>
      </c>
      <c r="G118" s="262" t="str">
        <f>'Modulo_D''Ordine_AI25'!I116</f>
        <v>bianca</v>
      </c>
      <c r="H118" s="262">
        <f>'Modulo_D''Ordine_AI25'!J116</f>
        <v>9.6</v>
      </c>
      <c r="I118" s="262">
        <f>'Modulo_D''Ordine_AI25'!K116</f>
        <v>0</v>
      </c>
      <c r="J118" s="262">
        <f>'Modulo_D''Ordine_AI25'!L116</f>
        <v>0</v>
      </c>
      <c r="K118" s="262">
        <f>'Modulo_D''Ordine_AI25'!M116</f>
        <v>0</v>
      </c>
      <c r="L118" s="262">
        <f>'Modulo_D''Ordine_AI25'!N116</f>
        <v>0</v>
      </c>
      <c r="M118" s="262">
        <f>'Modulo_D''Ordine_AI25'!O116</f>
        <v>0</v>
      </c>
      <c r="N118" s="262">
        <f>'Modulo_D''Ordine_AI25'!P116</f>
        <v>0</v>
      </c>
      <c r="O118" s="262">
        <f>'Modulo_D''Ordine_AI25'!Q116</f>
        <v>0</v>
      </c>
      <c r="P118" s="262">
        <f>'Modulo_D''Ordine_AI25'!R116</f>
        <v>0</v>
      </c>
    </row>
    <row r="119" spans="1:16" s="24" customFormat="1" ht="28.8" x14ac:dyDescent="0.3">
      <c r="A119" s="140"/>
      <c r="B119" s="262" t="str">
        <f>'Modulo_D''Ordine_AI25'!D117</f>
        <v>I'M ORGANIC</v>
      </c>
      <c r="C119" s="262" t="str">
        <f>'Modulo_D''Ordine_AI25'!E117</f>
        <v>T-SHIRT</v>
      </c>
      <c r="D119" s="262" t="str">
        <f>'Modulo_D''Ordine_AI25'!F117</f>
        <v>CORTA</v>
      </c>
      <c r="E119" s="262" t="str">
        <f>'Modulo_D''Ordine_AI25'!G117</f>
        <v>BIO</v>
      </c>
      <c r="F119" s="262" t="str">
        <f>'Modulo_D''Ordine_AI25'!H117</f>
        <v>rosso</v>
      </c>
      <c r="G119" s="262" t="str">
        <f>'Modulo_D''Ordine_AI25'!I117</f>
        <v>bianca</v>
      </c>
      <c r="H119" s="262">
        <f>'Modulo_D''Ordine_AI25'!J117</f>
        <v>9.6</v>
      </c>
      <c r="I119" s="262">
        <f>'Modulo_D''Ordine_AI25'!K117</f>
        <v>0</v>
      </c>
      <c r="J119" s="262">
        <f>'Modulo_D''Ordine_AI25'!L117</f>
        <v>0</v>
      </c>
      <c r="K119" s="262">
        <f>'Modulo_D''Ordine_AI25'!M117</f>
        <v>0</v>
      </c>
      <c r="L119" s="262">
        <f>'Modulo_D''Ordine_AI25'!N117</f>
        <v>0</v>
      </c>
      <c r="M119" s="262">
        <f>'Modulo_D''Ordine_AI25'!O117</f>
        <v>0</v>
      </c>
      <c r="N119" s="262">
        <f>'Modulo_D''Ordine_AI25'!P117</f>
        <v>0</v>
      </c>
      <c r="O119" s="262">
        <f>'Modulo_D''Ordine_AI25'!Q117</f>
        <v>0</v>
      </c>
      <c r="P119" s="262">
        <f>'Modulo_D''Ordine_AI25'!R117</f>
        <v>0</v>
      </c>
    </row>
    <row r="120" spans="1:16" s="24" customFormat="1" ht="28.8" x14ac:dyDescent="0.3">
      <c r="A120" s="140"/>
      <c r="B120" s="262" t="str">
        <f>'Modulo_D''Ordine_AI25'!D118</f>
        <v>HARING</v>
      </c>
      <c r="C120" s="262" t="str">
        <f>'Modulo_D''Ordine_AI25'!E118</f>
        <v>T-SHIRT</v>
      </c>
      <c r="D120" s="262" t="str">
        <f>'Modulo_D''Ordine_AI25'!F118</f>
        <v>CORTA</v>
      </c>
      <c r="E120" s="262" t="str">
        <f>'Modulo_D''Ordine_AI25'!G118</f>
        <v>FAIR TRADE</v>
      </c>
      <c r="F120" s="262" t="str">
        <f>'Modulo_D''Ordine_AI25'!H118</f>
        <v>BLU baltico</v>
      </c>
      <c r="G120" s="262" t="str">
        <f>'Modulo_D''Ordine_AI25'!I118</f>
        <v>bianca</v>
      </c>
      <c r="H120" s="262">
        <f>'Modulo_D''Ordine_AI25'!J118</f>
        <v>12.6</v>
      </c>
      <c r="I120" s="262">
        <f>'Modulo_D''Ordine_AI25'!K118</f>
        <v>0</v>
      </c>
      <c r="J120" s="262">
        <f>'Modulo_D''Ordine_AI25'!L118</f>
        <v>0</v>
      </c>
      <c r="K120" s="262">
        <f>'Modulo_D''Ordine_AI25'!M118</f>
        <v>0</v>
      </c>
      <c r="L120" s="262">
        <f>'Modulo_D''Ordine_AI25'!N118</f>
        <v>0</v>
      </c>
      <c r="M120" s="262">
        <f>'Modulo_D''Ordine_AI25'!O118</f>
        <v>0</v>
      </c>
      <c r="N120" s="262">
        <f>'Modulo_D''Ordine_AI25'!P118</f>
        <v>0</v>
      </c>
      <c r="O120" s="262">
        <f>'Modulo_D''Ordine_AI25'!Q118</f>
        <v>0</v>
      </c>
      <c r="P120" s="262">
        <f>'Modulo_D''Ordine_AI25'!R118</f>
        <v>0</v>
      </c>
    </row>
    <row r="121" spans="1:16" s="24" customFormat="1" ht="28.8" x14ac:dyDescent="0.3">
      <c r="A121" s="140"/>
      <c r="B121" s="262" t="str">
        <f>'Modulo_D''Ordine_AI25'!D119</f>
        <v>HARING</v>
      </c>
      <c r="C121" s="262" t="str">
        <f>'Modulo_D''Ordine_AI25'!E119</f>
        <v>T-SHIRT</v>
      </c>
      <c r="D121" s="262" t="str">
        <f>'Modulo_D''Ordine_AI25'!F119</f>
        <v>CORTA</v>
      </c>
      <c r="E121" s="262" t="str">
        <f>'Modulo_D''Ordine_AI25'!G119</f>
        <v>FAIR TRADE</v>
      </c>
      <c r="F121" s="262" t="str">
        <f>'Modulo_D''Ordine_AI25'!H119</f>
        <v>nera</v>
      </c>
      <c r="G121" s="262" t="str">
        <f>'Modulo_D''Ordine_AI25'!I119</f>
        <v>bianca</v>
      </c>
      <c r="H121" s="262">
        <f>'Modulo_D''Ordine_AI25'!J119</f>
        <v>12.6</v>
      </c>
      <c r="I121" s="262">
        <f>'Modulo_D''Ordine_AI25'!K119</f>
        <v>0</v>
      </c>
      <c r="J121" s="262">
        <f>'Modulo_D''Ordine_AI25'!L119</f>
        <v>0</v>
      </c>
      <c r="K121" s="262">
        <f>'Modulo_D''Ordine_AI25'!M119</f>
        <v>0</v>
      </c>
      <c r="L121" s="262">
        <f>'Modulo_D''Ordine_AI25'!N119</f>
        <v>0</v>
      </c>
      <c r="M121" s="262">
        <f>'Modulo_D''Ordine_AI25'!O119</f>
        <v>0</v>
      </c>
      <c r="N121" s="262">
        <f>'Modulo_D''Ordine_AI25'!P119</f>
        <v>0</v>
      </c>
      <c r="O121" s="262">
        <f>'Modulo_D''Ordine_AI25'!Q119</f>
        <v>0</v>
      </c>
      <c r="P121" s="262">
        <f>'Modulo_D''Ordine_AI25'!R119</f>
        <v>0</v>
      </c>
    </row>
    <row r="122" spans="1:16" s="24" customFormat="1" ht="32.25" customHeight="1" x14ac:dyDescent="0.3">
      <c r="A122" s="140"/>
      <c r="B122" s="262" t="str">
        <f>'Modulo_D''Ordine_AI25'!D120</f>
        <v>HARING</v>
      </c>
      <c r="C122" s="262" t="str">
        <f>'Modulo_D''Ordine_AI25'!E120</f>
        <v>T-SHIRT</v>
      </c>
      <c r="D122" s="262" t="str">
        <f>'Modulo_D''Ordine_AI25'!F120</f>
        <v>CORTA</v>
      </c>
      <c r="E122" s="262" t="str">
        <f>'Modulo_D''Ordine_AI25'!G120</f>
        <v>FAIR TRADE</v>
      </c>
      <c r="F122" s="262" t="str">
        <f>'Modulo_D''Ordine_AI25'!H120</f>
        <v>rosso</v>
      </c>
      <c r="G122" s="262" t="str">
        <f>'Modulo_D''Ordine_AI25'!I120</f>
        <v>bianca</v>
      </c>
      <c r="H122" s="262">
        <f>'Modulo_D''Ordine_AI25'!J120</f>
        <v>12.6</v>
      </c>
      <c r="I122" s="262">
        <f>'Modulo_D''Ordine_AI25'!K120</f>
        <v>0</v>
      </c>
      <c r="J122" s="262">
        <f>'Modulo_D''Ordine_AI25'!L120</f>
        <v>0</v>
      </c>
      <c r="K122" s="262">
        <f>'Modulo_D''Ordine_AI25'!M120</f>
        <v>0</v>
      </c>
      <c r="L122" s="262">
        <f>'Modulo_D''Ordine_AI25'!N120</f>
        <v>0</v>
      </c>
      <c r="M122" s="262">
        <f>'Modulo_D''Ordine_AI25'!O120</f>
        <v>0</v>
      </c>
      <c r="N122" s="262">
        <f>'Modulo_D''Ordine_AI25'!P120</f>
        <v>0</v>
      </c>
      <c r="O122" s="262">
        <f>'Modulo_D''Ordine_AI25'!Q120</f>
        <v>0</v>
      </c>
      <c r="P122" s="262">
        <f>'Modulo_D''Ordine_AI25'!R120</f>
        <v>0</v>
      </c>
    </row>
    <row r="123" spans="1:16" s="24" customFormat="1" ht="30.75" customHeight="1" x14ac:dyDescent="0.3">
      <c r="A123" s="140"/>
      <c r="B123" s="262" t="str">
        <f>'Modulo_D''Ordine_AI25'!D121</f>
        <v>HARING</v>
      </c>
      <c r="C123" s="262" t="str">
        <f>'Modulo_D''Ordine_AI25'!E121</f>
        <v>T-SHIRT UNISEX</v>
      </c>
      <c r="D123" s="262" t="str">
        <f>'Modulo_D''Ordine_AI25'!F121</f>
        <v>LUNGA</v>
      </c>
      <c r="E123" s="262" t="str">
        <f>'Modulo_D''Ordine_AI25'!G121</f>
        <v>FAIR TRADE</v>
      </c>
      <c r="F123" s="262" t="str">
        <f>'Modulo_D''Ordine_AI25'!H121</f>
        <v>nera</v>
      </c>
      <c r="G123" s="262" t="str">
        <f>'Modulo_D''Ordine_AI25'!I121</f>
        <v>bianca</v>
      </c>
      <c r="H123" s="262">
        <f>'Modulo_D''Ordine_AI25'!J121</f>
        <v>16.5</v>
      </c>
      <c r="I123" s="262">
        <f>'Modulo_D''Ordine_AI25'!K121</f>
        <v>0</v>
      </c>
      <c r="J123" s="262">
        <f>'Modulo_D''Ordine_AI25'!L121</f>
        <v>0</v>
      </c>
      <c r="K123" s="262">
        <f>'Modulo_D''Ordine_AI25'!M121</f>
        <v>0</v>
      </c>
      <c r="L123" s="262">
        <f>'Modulo_D''Ordine_AI25'!N121</f>
        <v>0</v>
      </c>
      <c r="M123" s="262">
        <f>'Modulo_D''Ordine_AI25'!O121</f>
        <v>0</v>
      </c>
      <c r="N123" s="262">
        <f>'Modulo_D''Ordine_AI25'!P121</f>
        <v>0</v>
      </c>
      <c r="O123" s="262">
        <f>'Modulo_D''Ordine_AI25'!Q121</f>
        <v>0</v>
      </c>
      <c r="P123" s="262">
        <f>'Modulo_D''Ordine_AI25'!R121</f>
        <v>0</v>
      </c>
    </row>
    <row r="124" spans="1:16" s="24" customFormat="1" ht="24.75" customHeight="1" x14ac:dyDescent="0.3">
      <c r="A124" s="140"/>
      <c r="B124" s="262" t="str">
        <f>'Modulo_D''Ordine_AI25'!D122</f>
        <v>HARING</v>
      </c>
      <c r="C124" s="262" t="str">
        <f>'Modulo_D''Ordine_AI25'!E122</f>
        <v>T-SHIRT DONNA</v>
      </c>
      <c r="D124" s="262" t="str">
        <f>'Modulo_D''Ordine_AI25'!F122</f>
        <v>LUNGA</v>
      </c>
      <c r="E124" s="262" t="str">
        <f>'Modulo_D''Ordine_AI25'!G122</f>
        <v>FAIR TRADE</v>
      </c>
      <c r="F124" s="262" t="str">
        <f>'Modulo_D''Ordine_AI25'!H122</f>
        <v>PETROLIO</v>
      </c>
      <c r="G124" s="262" t="str">
        <f>'Modulo_D''Ordine_AI25'!I122</f>
        <v>bianca</v>
      </c>
      <c r="H124" s="262">
        <f>'Modulo_D''Ordine_AI25'!J122</f>
        <v>16.5</v>
      </c>
      <c r="I124" s="262">
        <f>'Modulo_D''Ordine_AI25'!K122</f>
        <v>0</v>
      </c>
      <c r="J124" s="262">
        <f>'Modulo_D''Ordine_AI25'!L122</f>
        <v>0</v>
      </c>
      <c r="K124" s="262">
        <f>'Modulo_D''Ordine_AI25'!M122</f>
        <v>0</v>
      </c>
      <c r="L124" s="262">
        <f>'Modulo_D''Ordine_AI25'!N122</f>
        <v>0</v>
      </c>
      <c r="M124" s="262">
        <f>'Modulo_D''Ordine_AI25'!O122</f>
        <v>0</v>
      </c>
      <c r="N124" s="262">
        <f>'Modulo_D''Ordine_AI25'!P122</f>
        <v>0</v>
      </c>
      <c r="O124" s="262">
        <f>'Modulo_D''Ordine_AI25'!Q122</f>
        <v>0</v>
      </c>
      <c r="P124" s="262">
        <f>'Modulo_D''Ordine_AI25'!R122</f>
        <v>0</v>
      </c>
    </row>
    <row r="125" spans="1:16" s="24" customFormat="1" x14ac:dyDescent="0.3">
      <c r="A125" s="140"/>
      <c r="B125" s="262" t="str">
        <f>'Modulo_D''Ordine_AI25'!D123</f>
        <v>HARING</v>
      </c>
      <c r="C125" s="262" t="str">
        <f>'Modulo_D''Ordine_AI25'!E123</f>
        <v>T-SHIRT</v>
      </c>
      <c r="D125" s="262" t="str">
        <f>'Modulo_D''Ordine_AI25'!F123</f>
        <v>CORTA</v>
      </c>
      <c r="E125" s="262" t="str">
        <f>'Modulo_D''Ordine_AI25'!G123</f>
        <v>BIO</v>
      </c>
      <c r="F125" s="262" t="str">
        <f>'Modulo_D''Ordine_AI25'!H123</f>
        <v>blu navy</v>
      </c>
      <c r="G125" s="262" t="str">
        <f>'Modulo_D''Ordine_AI25'!I123</f>
        <v>bianca</v>
      </c>
      <c r="H125" s="262">
        <f>'Modulo_D''Ordine_AI25'!J123</f>
        <v>9.6</v>
      </c>
      <c r="I125" s="262">
        <f>'Modulo_D''Ordine_AI25'!K123</f>
        <v>0</v>
      </c>
      <c r="J125" s="262">
        <f>'Modulo_D''Ordine_AI25'!L123</f>
        <v>0</v>
      </c>
      <c r="K125" s="262">
        <f>'Modulo_D''Ordine_AI25'!M123</f>
        <v>0</v>
      </c>
      <c r="L125" s="262">
        <f>'Modulo_D''Ordine_AI25'!N123</f>
        <v>0</v>
      </c>
      <c r="M125" s="262">
        <f>'Modulo_D''Ordine_AI25'!O123</f>
        <v>0</v>
      </c>
      <c r="N125" s="262">
        <f>'Modulo_D''Ordine_AI25'!P123</f>
        <v>0</v>
      </c>
      <c r="O125" s="262">
        <f>'Modulo_D''Ordine_AI25'!Q123</f>
        <v>0</v>
      </c>
      <c r="P125" s="262">
        <f>'Modulo_D''Ordine_AI25'!R123</f>
        <v>0</v>
      </c>
    </row>
    <row r="126" spans="1:16" s="24" customFormat="1" x14ac:dyDescent="0.3">
      <c r="A126" s="140"/>
      <c r="B126" s="262" t="str">
        <f>'Modulo_D''Ordine_AI25'!D124</f>
        <v>HARING</v>
      </c>
      <c r="C126" s="262" t="str">
        <f>'Modulo_D''Ordine_AI25'!E124</f>
        <v>T-SHIRT</v>
      </c>
      <c r="D126" s="262" t="str">
        <f>'Modulo_D''Ordine_AI25'!F124</f>
        <v>CORTA</v>
      </c>
      <c r="E126" s="262" t="str">
        <f>'Modulo_D''Ordine_AI25'!G124</f>
        <v>BIO</v>
      </c>
      <c r="F126" s="262" t="str">
        <f>'Modulo_D''Ordine_AI25'!H124</f>
        <v>nera</v>
      </c>
      <c r="G126" s="262" t="str">
        <f>'Modulo_D''Ordine_AI25'!I124</f>
        <v>bianca</v>
      </c>
      <c r="H126" s="262">
        <f>'Modulo_D''Ordine_AI25'!J124</f>
        <v>9.6</v>
      </c>
      <c r="I126" s="262">
        <f>'Modulo_D''Ordine_AI25'!K124</f>
        <v>0</v>
      </c>
      <c r="J126" s="262">
        <f>'Modulo_D''Ordine_AI25'!L124</f>
        <v>0</v>
      </c>
      <c r="K126" s="262">
        <f>'Modulo_D''Ordine_AI25'!M124</f>
        <v>0</v>
      </c>
      <c r="L126" s="262">
        <f>'Modulo_D''Ordine_AI25'!N124</f>
        <v>0</v>
      </c>
      <c r="M126" s="262">
        <f>'Modulo_D''Ordine_AI25'!O124</f>
        <v>0</v>
      </c>
      <c r="N126" s="262">
        <f>'Modulo_D''Ordine_AI25'!P124</f>
        <v>0</v>
      </c>
      <c r="O126" s="262">
        <f>'Modulo_D''Ordine_AI25'!Q124</f>
        <v>0</v>
      </c>
      <c r="P126" s="262">
        <f>'Modulo_D''Ordine_AI25'!R124</f>
        <v>0</v>
      </c>
    </row>
    <row r="127" spans="1:16" s="24" customFormat="1" ht="28.8" x14ac:dyDescent="0.3">
      <c r="A127" s="140"/>
      <c r="B127" s="262" t="str">
        <f>'Modulo_D''Ordine_AI25'!D125</f>
        <v>HARING</v>
      </c>
      <c r="C127" s="262" t="str">
        <f>'Modulo_D''Ordine_AI25'!E125</f>
        <v>T-SHIRT</v>
      </c>
      <c r="D127" s="262" t="str">
        <f>'Modulo_D''Ordine_AI25'!F125</f>
        <v>CORTA</v>
      </c>
      <c r="E127" s="262" t="str">
        <f>'Modulo_D''Ordine_AI25'!G125</f>
        <v>BIO</v>
      </c>
      <c r="F127" s="262" t="str">
        <f>'Modulo_D''Ordine_AI25'!H125</f>
        <v>rosso</v>
      </c>
      <c r="G127" s="262" t="str">
        <f>'Modulo_D''Ordine_AI25'!I125</f>
        <v>bianca</v>
      </c>
      <c r="H127" s="262">
        <f>'Modulo_D''Ordine_AI25'!J125</f>
        <v>9.6</v>
      </c>
      <c r="I127" s="262">
        <f>'Modulo_D''Ordine_AI25'!K125</f>
        <v>0</v>
      </c>
      <c r="J127" s="262">
        <f>'Modulo_D''Ordine_AI25'!L125</f>
        <v>0</v>
      </c>
      <c r="K127" s="262">
        <f>'Modulo_D''Ordine_AI25'!M125</f>
        <v>0</v>
      </c>
      <c r="L127" s="262">
        <f>'Modulo_D''Ordine_AI25'!N125</f>
        <v>0</v>
      </c>
      <c r="M127" s="262">
        <f>'Modulo_D''Ordine_AI25'!O125</f>
        <v>0</v>
      </c>
      <c r="N127" s="262">
        <f>'Modulo_D''Ordine_AI25'!P125</f>
        <v>0</v>
      </c>
      <c r="O127" s="262">
        <f>'Modulo_D''Ordine_AI25'!Q125</f>
        <v>0</v>
      </c>
      <c r="P127" s="262">
        <f>'Modulo_D''Ordine_AI25'!R125</f>
        <v>0</v>
      </c>
    </row>
    <row r="128" spans="1:16" s="24" customFormat="1" ht="28.8" x14ac:dyDescent="0.3">
      <c r="A128" s="140"/>
      <c r="B128" s="262" t="str">
        <f>'Modulo_D''Ordine_AI25'!D126</f>
        <v>ATTIVISTA</v>
      </c>
      <c r="C128" s="262" t="str">
        <f>'Modulo_D''Ordine_AI25'!E126</f>
        <v>T-SHIRT</v>
      </c>
      <c r="D128" s="262" t="str">
        <f>'Modulo_D''Ordine_AI25'!F126</f>
        <v>CORTA</v>
      </c>
      <c r="E128" s="262" t="str">
        <f>'Modulo_D''Ordine_AI25'!G126</f>
        <v>FAIR TRADE</v>
      </c>
      <c r="F128" s="262" t="str">
        <f>'Modulo_D''Ordine_AI25'!H126</f>
        <v>BLU baltico</v>
      </c>
      <c r="G128" s="262" t="str">
        <f>'Modulo_D''Ordine_AI25'!I126</f>
        <v>bianca</v>
      </c>
      <c r="H128" s="262">
        <f>'Modulo_D''Ordine_AI25'!J126</f>
        <v>12.6</v>
      </c>
      <c r="I128" s="262">
        <f>'Modulo_D''Ordine_AI25'!K126</f>
        <v>0</v>
      </c>
      <c r="J128" s="262">
        <f>'Modulo_D''Ordine_AI25'!L126</f>
        <v>0</v>
      </c>
      <c r="K128" s="262">
        <f>'Modulo_D''Ordine_AI25'!M126</f>
        <v>0</v>
      </c>
      <c r="L128" s="262">
        <f>'Modulo_D''Ordine_AI25'!N126</f>
        <v>0</v>
      </c>
      <c r="M128" s="262">
        <f>'Modulo_D''Ordine_AI25'!O126</f>
        <v>0</v>
      </c>
      <c r="N128" s="262">
        <f>'Modulo_D''Ordine_AI25'!P126</f>
        <v>0</v>
      </c>
      <c r="O128" s="262">
        <f>'Modulo_D''Ordine_AI25'!Q126</f>
        <v>0</v>
      </c>
      <c r="P128" s="262">
        <f>'Modulo_D''Ordine_AI25'!R126</f>
        <v>0</v>
      </c>
    </row>
    <row r="129" spans="1:16" s="24" customFormat="1" ht="28.8" x14ac:dyDescent="0.3">
      <c r="A129" s="140"/>
      <c r="B129" s="262" t="str">
        <f>'Modulo_D''Ordine_AI25'!D127</f>
        <v>ATTIVISTA</v>
      </c>
      <c r="C129" s="262" t="str">
        <f>'Modulo_D''Ordine_AI25'!E127</f>
        <v>T-SHIRT</v>
      </c>
      <c r="D129" s="262" t="str">
        <f>'Modulo_D''Ordine_AI25'!F127</f>
        <v>CORTA</v>
      </c>
      <c r="E129" s="262" t="str">
        <f>'Modulo_D''Ordine_AI25'!G127</f>
        <v>FAIR TRADE</v>
      </c>
      <c r="F129" s="262" t="str">
        <f>'Modulo_D''Ordine_AI25'!H127</f>
        <v>nera</v>
      </c>
      <c r="G129" s="262" t="str">
        <f>'Modulo_D''Ordine_AI25'!I127</f>
        <v>bianca</v>
      </c>
      <c r="H129" s="262">
        <f>'Modulo_D''Ordine_AI25'!J127</f>
        <v>12.6</v>
      </c>
      <c r="I129" s="262">
        <f>'Modulo_D''Ordine_AI25'!K127</f>
        <v>0</v>
      </c>
      <c r="J129" s="262">
        <f>'Modulo_D''Ordine_AI25'!L127</f>
        <v>0</v>
      </c>
      <c r="K129" s="262">
        <f>'Modulo_D''Ordine_AI25'!M127</f>
        <v>0</v>
      </c>
      <c r="L129" s="262">
        <f>'Modulo_D''Ordine_AI25'!N127</f>
        <v>0</v>
      </c>
      <c r="M129" s="262">
        <f>'Modulo_D''Ordine_AI25'!O127</f>
        <v>0</v>
      </c>
      <c r="N129" s="262">
        <f>'Modulo_D''Ordine_AI25'!P127</f>
        <v>0</v>
      </c>
      <c r="O129" s="262">
        <f>'Modulo_D''Ordine_AI25'!Q127</f>
        <v>0</v>
      </c>
      <c r="P129" s="262">
        <f>'Modulo_D''Ordine_AI25'!R127</f>
        <v>0</v>
      </c>
    </row>
    <row r="130" spans="1:16" s="24" customFormat="1" ht="39" customHeight="1" x14ac:dyDescent="0.3">
      <c r="A130" s="140"/>
      <c r="B130" s="262" t="str">
        <f>'Modulo_D''Ordine_AI25'!D128</f>
        <v>ATTIVISTA</v>
      </c>
      <c r="C130" s="262" t="str">
        <f>'Modulo_D''Ordine_AI25'!E128</f>
        <v>T-SHIRT</v>
      </c>
      <c r="D130" s="262" t="str">
        <f>'Modulo_D''Ordine_AI25'!F128</f>
        <v>CORTA</v>
      </c>
      <c r="E130" s="262" t="str">
        <f>'Modulo_D''Ordine_AI25'!G128</f>
        <v>FAIR TRADE</v>
      </c>
      <c r="F130" s="262" t="str">
        <f>'Modulo_D''Ordine_AI25'!H128</f>
        <v>rosso</v>
      </c>
      <c r="G130" s="262" t="str">
        <f>'Modulo_D''Ordine_AI25'!I128</f>
        <v>bianca</v>
      </c>
      <c r="H130" s="262">
        <f>'Modulo_D''Ordine_AI25'!J128</f>
        <v>12.6</v>
      </c>
      <c r="I130" s="262">
        <f>'Modulo_D''Ordine_AI25'!K128</f>
        <v>0</v>
      </c>
      <c r="J130" s="262">
        <f>'Modulo_D''Ordine_AI25'!L128</f>
        <v>0</v>
      </c>
      <c r="K130" s="262">
        <f>'Modulo_D''Ordine_AI25'!M128</f>
        <v>0</v>
      </c>
      <c r="L130" s="262">
        <f>'Modulo_D''Ordine_AI25'!N128</f>
        <v>0</v>
      </c>
      <c r="M130" s="262">
        <f>'Modulo_D''Ordine_AI25'!O128</f>
        <v>0</v>
      </c>
      <c r="N130" s="262">
        <f>'Modulo_D''Ordine_AI25'!P128</f>
        <v>0</v>
      </c>
      <c r="O130" s="262">
        <f>'Modulo_D''Ordine_AI25'!Q128</f>
        <v>0</v>
      </c>
      <c r="P130" s="262">
        <f>'Modulo_D''Ordine_AI25'!R128</f>
        <v>0</v>
      </c>
    </row>
    <row r="131" spans="1:16" s="24" customFormat="1" ht="28.8" x14ac:dyDescent="0.3">
      <c r="A131" s="140"/>
      <c r="B131" s="262" t="str">
        <f>'Modulo_D''Ordine_AI25'!D129</f>
        <v>ATTIVISTA</v>
      </c>
      <c r="C131" s="262" t="str">
        <f>'Modulo_D''Ordine_AI25'!E129</f>
        <v>T-SHIRT UNISEX</v>
      </c>
      <c r="D131" s="262" t="str">
        <f>'Modulo_D''Ordine_AI25'!F129</f>
        <v>LUNGA</v>
      </c>
      <c r="E131" s="262" t="str">
        <f>'Modulo_D''Ordine_AI25'!G129</f>
        <v>FAIR TRADE</v>
      </c>
      <c r="F131" s="262" t="str">
        <f>'Modulo_D''Ordine_AI25'!H129</f>
        <v>nera</v>
      </c>
      <c r="G131" s="262" t="str">
        <f>'Modulo_D''Ordine_AI25'!I129</f>
        <v>bianca</v>
      </c>
      <c r="H131" s="262">
        <f>'Modulo_D''Ordine_AI25'!J129</f>
        <v>16.5</v>
      </c>
      <c r="I131" s="262">
        <f>'Modulo_D''Ordine_AI25'!K129</f>
        <v>0</v>
      </c>
      <c r="J131" s="262">
        <f>'Modulo_D''Ordine_AI25'!L129</f>
        <v>0</v>
      </c>
      <c r="K131" s="262">
        <f>'Modulo_D''Ordine_AI25'!M129</f>
        <v>0</v>
      </c>
      <c r="L131" s="262">
        <f>'Modulo_D''Ordine_AI25'!N129</f>
        <v>0</v>
      </c>
      <c r="M131" s="262">
        <f>'Modulo_D''Ordine_AI25'!O129</f>
        <v>0</v>
      </c>
      <c r="N131" s="262">
        <f>'Modulo_D''Ordine_AI25'!P129</f>
        <v>0</v>
      </c>
      <c r="O131" s="262">
        <f>'Modulo_D''Ordine_AI25'!Q129</f>
        <v>0</v>
      </c>
      <c r="P131" s="262">
        <f>'Modulo_D''Ordine_AI25'!R129</f>
        <v>0</v>
      </c>
    </row>
    <row r="132" spans="1:16" s="24" customFormat="1" ht="28.8" x14ac:dyDescent="0.3">
      <c r="A132" s="140"/>
      <c r="B132" s="262" t="str">
        <f>'Modulo_D''Ordine_AI25'!D130</f>
        <v>ATTIVISTA</v>
      </c>
      <c r="C132" s="262" t="str">
        <f>'Modulo_D''Ordine_AI25'!E130</f>
        <v>T-SHIRT DONNA</v>
      </c>
      <c r="D132" s="262" t="str">
        <f>'Modulo_D''Ordine_AI25'!F130</f>
        <v>LUNGA</v>
      </c>
      <c r="E132" s="262" t="str">
        <f>'Modulo_D''Ordine_AI25'!G130</f>
        <v>FAIR TRADE</v>
      </c>
      <c r="F132" s="262" t="str">
        <f>'Modulo_D''Ordine_AI25'!H130</f>
        <v>PETROLIO</v>
      </c>
      <c r="G132" s="262" t="str">
        <f>'Modulo_D''Ordine_AI25'!I130</f>
        <v>bianca</v>
      </c>
      <c r="H132" s="262">
        <f>'Modulo_D''Ordine_AI25'!J130</f>
        <v>16.5</v>
      </c>
      <c r="I132" s="262">
        <f>'Modulo_D''Ordine_AI25'!K130</f>
        <v>0</v>
      </c>
      <c r="J132" s="262">
        <f>'Modulo_D''Ordine_AI25'!L130</f>
        <v>0</v>
      </c>
      <c r="K132" s="262">
        <f>'Modulo_D''Ordine_AI25'!M130</f>
        <v>0</v>
      </c>
      <c r="L132" s="262">
        <f>'Modulo_D''Ordine_AI25'!N130</f>
        <v>0</v>
      </c>
      <c r="M132" s="262">
        <f>'Modulo_D''Ordine_AI25'!O130</f>
        <v>0</v>
      </c>
      <c r="N132" s="262">
        <f>'Modulo_D''Ordine_AI25'!P130</f>
        <v>0</v>
      </c>
      <c r="O132" s="262">
        <f>'Modulo_D''Ordine_AI25'!Q130</f>
        <v>0</v>
      </c>
      <c r="P132" s="262">
        <f>'Modulo_D''Ordine_AI25'!R130</f>
        <v>0</v>
      </c>
    </row>
    <row r="133" spans="1:16" s="24" customFormat="1" x14ac:dyDescent="0.3">
      <c r="A133" s="140"/>
      <c r="B133" s="262" t="str">
        <f>'Modulo_D''Ordine_AI25'!D131</f>
        <v>ATTIVISTA</v>
      </c>
      <c r="C133" s="262" t="str">
        <f>'Modulo_D''Ordine_AI25'!E131</f>
        <v>T-SHIRT</v>
      </c>
      <c r="D133" s="262" t="str">
        <f>'Modulo_D''Ordine_AI25'!F131</f>
        <v>CORTA</v>
      </c>
      <c r="E133" s="262" t="str">
        <f>'Modulo_D''Ordine_AI25'!G131</f>
        <v>BIO</v>
      </c>
      <c r="F133" s="262" t="str">
        <f>'Modulo_D''Ordine_AI25'!H131</f>
        <v>blu navy</v>
      </c>
      <c r="G133" s="262" t="str">
        <f>'Modulo_D''Ordine_AI25'!I131</f>
        <v>bianca</v>
      </c>
      <c r="H133" s="262">
        <f>'Modulo_D''Ordine_AI25'!J131</f>
        <v>9.6</v>
      </c>
      <c r="I133" s="262">
        <f>'Modulo_D''Ordine_AI25'!K131</f>
        <v>0</v>
      </c>
      <c r="J133" s="262">
        <f>'Modulo_D''Ordine_AI25'!L131</f>
        <v>0</v>
      </c>
      <c r="K133" s="262">
        <f>'Modulo_D''Ordine_AI25'!M131</f>
        <v>0</v>
      </c>
      <c r="L133" s="262">
        <f>'Modulo_D''Ordine_AI25'!N131</f>
        <v>0</v>
      </c>
      <c r="M133" s="262">
        <f>'Modulo_D''Ordine_AI25'!O131</f>
        <v>0</v>
      </c>
      <c r="N133" s="262">
        <f>'Modulo_D''Ordine_AI25'!P131</f>
        <v>0</v>
      </c>
      <c r="O133" s="262">
        <f>'Modulo_D''Ordine_AI25'!Q131</f>
        <v>0</v>
      </c>
      <c r="P133" s="262">
        <f>'Modulo_D''Ordine_AI25'!R131</f>
        <v>0</v>
      </c>
    </row>
    <row r="134" spans="1:16" s="24" customFormat="1" x14ac:dyDescent="0.3">
      <c r="A134" s="140"/>
      <c r="B134" s="262" t="str">
        <f>'Modulo_D''Ordine_AI25'!D132</f>
        <v>ATTIVISTA</v>
      </c>
      <c r="C134" s="262" t="str">
        <f>'Modulo_D''Ordine_AI25'!E132</f>
        <v>T-SHIRT</v>
      </c>
      <c r="D134" s="262" t="str">
        <f>'Modulo_D''Ordine_AI25'!F132</f>
        <v>CORTA</v>
      </c>
      <c r="E134" s="262" t="str">
        <f>'Modulo_D''Ordine_AI25'!G132</f>
        <v>BIO</v>
      </c>
      <c r="F134" s="262" t="str">
        <f>'Modulo_D''Ordine_AI25'!H132</f>
        <v>nera</v>
      </c>
      <c r="G134" s="262" t="str">
        <f>'Modulo_D''Ordine_AI25'!I132</f>
        <v>bianca</v>
      </c>
      <c r="H134" s="262">
        <f>'Modulo_D''Ordine_AI25'!J132</f>
        <v>9.6</v>
      </c>
      <c r="I134" s="262">
        <f>'Modulo_D''Ordine_AI25'!K132</f>
        <v>0</v>
      </c>
      <c r="J134" s="262">
        <f>'Modulo_D''Ordine_AI25'!L132</f>
        <v>0</v>
      </c>
      <c r="K134" s="262">
        <f>'Modulo_D''Ordine_AI25'!M132</f>
        <v>0</v>
      </c>
      <c r="L134" s="262">
        <f>'Modulo_D''Ordine_AI25'!N132</f>
        <v>0</v>
      </c>
      <c r="M134" s="262">
        <f>'Modulo_D''Ordine_AI25'!O132</f>
        <v>0</v>
      </c>
      <c r="N134" s="262">
        <f>'Modulo_D''Ordine_AI25'!P132</f>
        <v>0</v>
      </c>
      <c r="O134" s="262">
        <f>'Modulo_D''Ordine_AI25'!Q132</f>
        <v>0</v>
      </c>
      <c r="P134" s="262">
        <f>'Modulo_D''Ordine_AI25'!R132</f>
        <v>0</v>
      </c>
    </row>
    <row r="135" spans="1:16" s="24" customFormat="1" ht="28.8" x14ac:dyDescent="0.3">
      <c r="A135" s="140"/>
      <c r="B135" s="262" t="str">
        <f>'Modulo_D''Ordine_AI25'!D133</f>
        <v>ATTIVISTA</v>
      </c>
      <c r="C135" s="262" t="str">
        <f>'Modulo_D''Ordine_AI25'!E133</f>
        <v>T-SHIRT</v>
      </c>
      <c r="D135" s="262" t="str">
        <f>'Modulo_D''Ordine_AI25'!F133</f>
        <v>CORTA</v>
      </c>
      <c r="E135" s="262" t="str">
        <f>'Modulo_D''Ordine_AI25'!G133</f>
        <v>BIO</v>
      </c>
      <c r="F135" s="262" t="str">
        <f>'Modulo_D''Ordine_AI25'!H133</f>
        <v>rosso</v>
      </c>
      <c r="G135" s="262" t="str">
        <f>'Modulo_D''Ordine_AI25'!I133</f>
        <v>bianca</v>
      </c>
      <c r="H135" s="262">
        <f>'Modulo_D''Ordine_AI25'!J133</f>
        <v>9.6</v>
      </c>
      <c r="I135" s="262">
        <f>'Modulo_D''Ordine_AI25'!K133</f>
        <v>0</v>
      </c>
      <c r="J135" s="262">
        <f>'Modulo_D''Ordine_AI25'!L133</f>
        <v>0</v>
      </c>
      <c r="K135" s="262">
        <f>'Modulo_D''Ordine_AI25'!M133</f>
        <v>0</v>
      </c>
      <c r="L135" s="262">
        <f>'Modulo_D''Ordine_AI25'!N133</f>
        <v>0</v>
      </c>
      <c r="M135" s="262">
        <f>'Modulo_D''Ordine_AI25'!O133</f>
        <v>0</v>
      </c>
      <c r="N135" s="262">
        <f>'Modulo_D''Ordine_AI25'!P133</f>
        <v>0</v>
      </c>
      <c r="O135" s="262">
        <f>'Modulo_D''Ordine_AI25'!Q133</f>
        <v>0</v>
      </c>
      <c r="P135" s="262">
        <f>'Modulo_D''Ordine_AI25'!R133</f>
        <v>0</v>
      </c>
    </row>
    <row r="136" spans="1:16" s="24" customFormat="1" ht="28.8" x14ac:dyDescent="0.3">
      <c r="A136" s="140"/>
      <c r="B136" s="262" t="str">
        <f>'Modulo_D''Ordine_AI25'!D134</f>
        <v>CAFFE'</v>
      </c>
      <c r="C136" s="262" t="str">
        <f>'Modulo_D''Ordine_AI25'!E134</f>
        <v>T-SHIRT</v>
      </c>
      <c r="D136" s="262" t="str">
        <f>'Modulo_D''Ordine_AI25'!F134</f>
        <v>CORTA</v>
      </c>
      <c r="E136" s="262" t="str">
        <f>'Modulo_D''Ordine_AI25'!G134</f>
        <v>FAIR TRADE</v>
      </c>
      <c r="F136" s="262" t="str">
        <f>'Modulo_D''Ordine_AI25'!H134</f>
        <v>BLU baltico</v>
      </c>
      <c r="G136" s="262" t="str">
        <f>'Modulo_D''Ordine_AI25'!I134</f>
        <v>bianca</v>
      </c>
      <c r="H136" s="262">
        <f>'Modulo_D''Ordine_AI25'!J134</f>
        <v>12.6</v>
      </c>
      <c r="I136" s="262">
        <f>'Modulo_D''Ordine_AI25'!K134</f>
        <v>0</v>
      </c>
      <c r="J136" s="262">
        <f>'Modulo_D''Ordine_AI25'!L134</f>
        <v>0</v>
      </c>
      <c r="K136" s="262">
        <f>'Modulo_D''Ordine_AI25'!M134</f>
        <v>0</v>
      </c>
      <c r="L136" s="262">
        <f>'Modulo_D''Ordine_AI25'!N134</f>
        <v>0</v>
      </c>
      <c r="M136" s="262">
        <f>'Modulo_D''Ordine_AI25'!O134</f>
        <v>0</v>
      </c>
      <c r="N136" s="262">
        <f>'Modulo_D''Ordine_AI25'!P134</f>
        <v>0</v>
      </c>
      <c r="O136" s="262">
        <f>'Modulo_D''Ordine_AI25'!Q134</f>
        <v>0</v>
      </c>
      <c r="P136" s="262">
        <f>'Modulo_D''Ordine_AI25'!R134</f>
        <v>0</v>
      </c>
    </row>
    <row r="137" spans="1:16" s="24" customFormat="1" ht="28.8" x14ac:dyDescent="0.3">
      <c r="A137" s="140"/>
      <c r="B137" s="262" t="str">
        <f>'Modulo_D''Ordine_AI25'!D135</f>
        <v>CAFFE'</v>
      </c>
      <c r="C137" s="262" t="str">
        <f>'Modulo_D''Ordine_AI25'!E135</f>
        <v>T-SHIRT</v>
      </c>
      <c r="D137" s="262" t="str">
        <f>'Modulo_D''Ordine_AI25'!F135</f>
        <v>CORTA</v>
      </c>
      <c r="E137" s="262" t="str">
        <f>'Modulo_D''Ordine_AI25'!G135</f>
        <v>FAIR TRADE</v>
      </c>
      <c r="F137" s="262" t="str">
        <f>'Modulo_D''Ordine_AI25'!H135</f>
        <v>nera</v>
      </c>
      <c r="G137" s="262" t="str">
        <f>'Modulo_D''Ordine_AI25'!I135</f>
        <v>bianca</v>
      </c>
      <c r="H137" s="262">
        <f>'Modulo_D''Ordine_AI25'!J135</f>
        <v>12.6</v>
      </c>
      <c r="I137" s="262">
        <f>'Modulo_D''Ordine_AI25'!K135</f>
        <v>0</v>
      </c>
      <c r="J137" s="262">
        <f>'Modulo_D''Ordine_AI25'!L135</f>
        <v>0</v>
      </c>
      <c r="K137" s="262">
        <f>'Modulo_D''Ordine_AI25'!M135</f>
        <v>0</v>
      </c>
      <c r="L137" s="262">
        <f>'Modulo_D''Ordine_AI25'!N135</f>
        <v>0</v>
      </c>
      <c r="M137" s="262">
        <f>'Modulo_D''Ordine_AI25'!O135</f>
        <v>0</v>
      </c>
      <c r="N137" s="262">
        <f>'Modulo_D''Ordine_AI25'!P135</f>
        <v>0</v>
      </c>
      <c r="O137" s="262">
        <f>'Modulo_D''Ordine_AI25'!Q135</f>
        <v>0</v>
      </c>
      <c r="P137" s="262">
        <f>'Modulo_D''Ordine_AI25'!R135</f>
        <v>0</v>
      </c>
    </row>
    <row r="138" spans="1:16" s="24" customFormat="1" ht="28.5" customHeight="1" x14ac:dyDescent="0.3">
      <c r="A138" s="140"/>
      <c r="B138" s="262" t="str">
        <f>'Modulo_D''Ordine_AI25'!D136</f>
        <v>CAFFE'</v>
      </c>
      <c r="C138" s="262" t="str">
        <f>'Modulo_D''Ordine_AI25'!E136</f>
        <v>T-SHIRT</v>
      </c>
      <c r="D138" s="262" t="str">
        <f>'Modulo_D''Ordine_AI25'!F136</f>
        <v>CORTA</v>
      </c>
      <c r="E138" s="262" t="str">
        <f>'Modulo_D''Ordine_AI25'!G136</f>
        <v>FAIR TRADE</v>
      </c>
      <c r="F138" s="262" t="str">
        <f>'Modulo_D''Ordine_AI25'!H136</f>
        <v>rosso</v>
      </c>
      <c r="G138" s="262" t="str">
        <f>'Modulo_D''Ordine_AI25'!I136</f>
        <v>bianca</v>
      </c>
      <c r="H138" s="262">
        <f>'Modulo_D''Ordine_AI25'!J136</f>
        <v>12.6</v>
      </c>
      <c r="I138" s="262">
        <f>'Modulo_D''Ordine_AI25'!K136</f>
        <v>0</v>
      </c>
      <c r="J138" s="262">
        <f>'Modulo_D''Ordine_AI25'!L136</f>
        <v>0</v>
      </c>
      <c r="K138" s="262">
        <f>'Modulo_D''Ordine_AI25'!M136</f>
        <v>0</v>
      </c>
      <c r="L138" s="262">
        <f>'Modulo_D''Ordine_AI25'!N136</f>
        <v>0</v>
      </c>
      <c r="M138" s="262">
        <f>'Modulo_D''Ordine_AI25'!O136</f>
        <v>0</v>
      </c>
      <c r="N138" s="262">
        <f>'Modulo_D''Ordine_AI25'!P136</f>
        <v>0</v>
      </c>
      <c r="O138" s="262">
        <f>'Modulo_D''Ordine_AI25'!Q136</f>
        <v>0</v>
      </c>
      <c r="P138" s="262">
        <f>'Modulo_D''Ordine_AI25'!R136</f>
        <v>0</v>
      </c>
    </row>
    <row r="139" spans="1:16" s="24" customFormat="1" ht="28.8" x14ac:dyDescent="0.3">
      <c r="A139" s="140"/>
      <c r="B139" s="262" t="str">
        <f>'Modulo_D''Ordine_AI25'!D137</f>
        <v>CAFFE'</v>
      </c>
      <c r="C139" s="262" t="str">
        <f>'Modulo_D''Ordine_AI25'!E137</f>
        <v>T-SHIRT UNISEX</v>
      </c>
      <c r="D139" s="262" t="str">
        <f>'Modulo_D''Ordine_AI25'!F137</f>
        <v>LUNGA</v>
      </c>
      <c r="E139" s="262" t="str">
        <f>'Modulo_D''Ordine_AI25'!G137</f>
        <v>FAIR TRADE</v>
      </c>
      <c r="F139" s="262" t="str">
        <f>'Modulo_D''Ordine_AI25'!H137</f>
        <v>nera</v>
      </c>
      <c r="G139" s="262" t="str">
        <f>'Modulo_D''Ordine_AI25'!I137</f>
        <v>bianca</v>
      </c>
      <c r="H139" s="262">
        <f>'Modulo_D''Ordine_AI25'!J137</f>
        <v>16.5</v>
      </c>
      <c r="I139" s="262">
        <f>'Modulo_D''Ordine_AI25'!K137</f>
        <v>0</v>
      </c>
      <c r="J139" s="262">
        <f>'Modulo_D''Ordine_AI25'!L137</f>
        <v>0</v>
      </c>
      <c r="K139" s="262">
        <f>'Modulo_D''Ordine_AI25'!M137</f>
        <v>0</v>
      </c>
      <c r="L139" s="262">
        <f>'Modulo_D''Ordine_AI25'!N137</f>
        <v>0</v>
      </c>
      <c r="M139" s="262">
        <f>'Modulo_D''Ordine_AI25'!O137</f>
        <v>0</v>
      </c>
      <c r="N139" s="262">
        <f>'Modulo_D''Ordine_AI25'!P137</f>
        <v>0</v>
      </c>
      <c r="O139" s="262">
        <f>'Modulo_D''Ordine_AI25'!Q137</f>
        <v>0</v>
      </c>
      <c r="P139" s="262">
        <f>'Modulo_D''Ordine_AI25'!R137</f>
        <v>0</v>
      </c>
    </row>
    <row r="140" spans="1:16" s="24" customFormat="1" ht="28.8" x14ac:dyDescent="0.3">
      <c r="A140" s="140"/>
      <c r="B140" s="262" t="str">
        <f>'Modulo_D''Ordine_AI25'!D138</f>
        <v>CAFFE'</v>
      </c>
      <c r="C140" s="262" t="str">
        <f>'Modulo_D''Ordine_AI25'!E138</f>
        <v>T-SHIRT DONNA</v>
      </c>
      <c r="D140" s="262" t="str">
        <f>'Modulo_D''Ordine_AI25'!F138</f>
        <v>LUNGA</v>
      </c>
      <c r="E140" s="262" t="str">
        <f>'Modulo_D''Ordine_AI25'!G138</f>
        <v>FAIR TRADE</v>
      </c>
      <c r="F140" s="262" t="str">
        <f>'Modulo_D''Ordine_AI25'!H138</f>
        <v>PETROLIO</v>
      </c>
      <c r="G140" s="262" t="str">
        <f>'Modulo_D''Ordine_AI25'!I138</f>
        <v>bianca</v>
      </c>
      <c r="H140" s="262">
        <f>'Modulo_D''Ordine_AI25'!J138</f>
        <v>16.5</v>
      </c>
      <c r="I140" s="262">
        <f>'Modulo_D''Ordine_AI25'!K138</f>
        <v>0</v>
      </c>
      <c r="J140" s="262">
        <f>'Modulo_D''Ordine_AI25'!L138</f>
        <v>0</v>
      </c>
      <c r="K140" s="262">
        <f>'Modulo_D''Ordine_AI25'!M138</f>
        <v>0</v>
      </c>
      <c r="L140" s="262">
        <f>'Modulo_D''Ordine_AI25'!N138</f>
        <v>0</v>
      </c>
      <c r="M140" s="262">
        <f>'Modulo_D''Ordine_AI25'!O138</f>
        <v>0</v>
      </c>
      <c r="N140" s="262">
        <f>'Modulo_D''Ordine_AI25'!P138</f>
        <v>0</v>
      </c>
      <c r="O140" s="262">
        <f>'Modulo_D''Ordine_AI25'!Q138</f>
        <v>0</v>
      </c>
      <c r="P140" s="262">
        <f>'Modulo_D''Ordine_AI25'!R138</f>
        <v>0</v>
      </c>
    </row>
    <row r="141" spans="1:16" s="24" customFormat="1" x14ac:dyDescent="0.3">
      <c r="A141" s="140"/>
      <c r="B141" s="262" t="str">
        <f>'Modulo_D''Ordine_AI25'!D139</f>
        <v>CAFFE'</v>
      </c>
      <c r="C141" s="262" t="str">
        <f>'Modulo_D''Ordine_AI25'!E139</f>
        <v>T-SHIRT</v>
      </c>
      <c r="D141" s="262" t="str">
        <f>'Modulo_D''Ordine_AI25'!F139</f>
        <v>CORTA</v>
      </c>
      <c r="E141" s="262" t="str">
        <f>'Modulo_D''Ordine_AI25'!G139</f>
        <v>BIO</v>
      </c>
      <c r="F141" s="262" t="str">
        <f>'Modulo_D''Ordine_AI25'!H139</f>
        <v>blu navy</v>
      </c>
      <c r="G141" s="262" t="str">
        <f>'Modulo_D''Ordine_AI25'!I139</f>
        <v>bianca</v>
      </c>
      <c r="H141" s="262">
        <f>'Modulo_D''Ordine_AI25'!J139</f>
        <v>9.6</v>
      </c>
      <c r="I141" s="262">
        <f>'Modulo_D''Ordine_AI25'!K139</f>
        <v>0</v>
      </c>
      <c r="J141" s="262">
        <f>'Modulo_D''Ordine_AI25'!L139</f>
        <v>0</v>
      </c>
      <c r="K141" s="262">
        <f>'Modulo_D''Ordine_AI25'!M139</f>
        <v>0</v>
      </c>
      <c r="L141" s="262">
        <f>'Modulo_D''Ordine_AI25'!N139</f>
        <v>0</v>
      </c>
      <c r="M141" s="262">
        <f>'Modulo_D''Ordine_AI25'!O139</f>
        <v>0</v>
      </c>
      <c r="N141" s="262">
        <f>'Modulo_D''Ordine_AI25'!P139</f>
        <v>0</v>
      </c>
      <c r="O141" s="262">
        <f>'Modulo_D''Ordine_AI25'!Q139</f>
        <v>0</v>
      </c>
      <c r="P141" s="262">
        <f>'Modulo_D''Ordine_AI25'!R139</f>
        <v>0</v>
      </c>
    </row>
    <row r="142" spans="1:16" s="24" customFormat="1" x14ac:dyDescent="0.3">
      <c r="A142" s="140"/>
      <c r="B142" s="262" t="str">
        <f>'Modulo_D''Ordine_AI25'!D140</f>
        <v>CAFFE'</v>
      </c>
      <c r="C142" s="262" t="str">
        <f>'Modulo_D''Ordine_AI25'!E140</f>
        <v>T-SHIRT</v>
      </c>
      <c r="D142" s="262" t="str">
        <f>'Modulo_D''Ordine_AI25'!F140</f>
        <v>CORTA</v>
      </c>
      <c r="E142" s="262" t="str">
        <f>'Modulo_D''Ordine_AI25'!G140</f>
        <v>BIO</v>
      </c>
      <c r="F142" s="262" t="str">
        <f>'Modulo_D''Ordine_AI25'!H140</f>
        <v>nera</v>
      </c>
      <c r="G142" s="262" t="str">
        <f>'Modulo_D''Ordine_AI25'!I140</f>
        <v>bianca</v>
      </c>
      <c r="H142" s="262">
        <f>'Modulo_D''Ordine_AI25'!J140</f>
        <v>9.6</v>
      </c>
      <c r="I142" s="262">
        <f>'Modulo_D''Ordine_AI25'!K140</f>
        <v>0</v>
      </c>
      <c r="J142" s="262">
        <f>'Modulo_D''Ordine_AI25'!L140</f>
        <v>0</v>
      </c>
      <c r="K142" s="262">
        <f>'Modulo_D''Ordine_AI25'!M140</f>
        <v>0</v>
      </c>
      <c r="L142" s="262">
        <f>'Modulo_D''Ordine_AI25'!N140</f>
        <v>0</v>
      </c>
      <c r="M142" s="262">
        <f>'Modulo_D''Ordine_AI25'!O140</f>
        <v>0</v>
      </c>
      <c r="N142" s="262">
        <f>'Modulo_D''Ordine_AI25'!P140</f>
        <v>0</v>
      </c>
      <c r="O142" s="262">
        <f>'Modulo_D''Ordine_AI25'!Q140</f>
        <v>0</v>
      </c>
      <c r="P142" s="262">
        <f>'Modulo_D''Ordine_AI25'!R140</f>
        <v>0</v>
      </c>
    </row>
    <row r="143" spans="1:16" s="24" customFormat="1" ht="28.8" x14ac:dyDescent="0.3">
      <c r="A143" s="140"/>
      <c r="B143" s="262" t="str">
        <f>'Modulo_D''Ordine_AI25'!D141</f>
        <v>CAFFE'</v>
      </c>
      <c r="C143" s="262" t="str">
        <f>'Modulo_D''Ordine_AI25'!E141</f>
        <v>T-SHIRT</v>
      </c>
      <c r="D143" s="262" t="str">
        <f>'Modulo_D''Ordine_AI25'!F141</f>
        <v>CORTA</v>
      </c>
      <c r="E143" s="262" t="str">
        <f>'Modulo_D''Ordine_AI25'!G141</f>
        <v>BIO</v>
      </c>
      <c r="F143" s="262" t="str">
        <f>'Modulo_D''Ordine_AI25'!H141</f>
        <v>rosso</v>
      </c>
      <c r="G143" s="262" t="str">
        <f>'Modulo_D''Ordine_AI25'!I141</f>
        <v>bianca</v>
      </c>
      <c r="H143" s="262">
        <f>'Modulo_D''Ordine_AI25'!J141</f>
        <v>9.6</v>
      </c>
      <c r="I143" s="262">
        <f>'Modulo_D''Ordine_AI25'!K141</f>
        <v>0</v>
      </c>
      <c r="J143" s="262">
        <f>'Modulo_D''Ordine_AI25'!L141</f>
        <v>0</v>
      </c>
      <c r="K143" s="262">
        <f>'Modulo_D''Ordine_AI25'!M141</f>
        <v>0</v>
      </c>
      <c r="L143" s="262">
        <f>'Modulo_D''Ordine_AI25'!N141</f>
        <v>0</v>
      </c>
      <c r="M143" s="262">
        <f>'Modulo_D''Ordine_AI25'!O141</f>
        <v>0</v>
      </c>
      <c r="N143" s="262">
        <f>'Modulo_D''Ordine_AI25'!P141</f>
        <v>0</v>
      </c>
      <c r="O143" s="262">
        <f>'Modulo_D''Ordine_AI25'!Q141</f>
        <v>0</v>
      </c>
      <c r="P143" s="262">
        <f>'Modulo_D''Ordine_AI25'!R141</f>
        <v>0</v>
      </c>
    </row>
    <row r="144" spans="1:16" s="24" customFormat="1" ht="28.8" x14ac:dyDescent="0.3">
      <c r="A144" s="140"/>
      <c r="B144" s="262" t="str">
        <f>'Modulo_D''Ordine_AI25'!D142</f>
        <v>STAFF</v>
      </c>
      <c r="C144" s="262" t="str">
        <f>'Modulo_D''Ordine_AI25'!E142</f>
        <v>T-SHIRT</v>
      </c>
      <c r="D144" s="262" t="str">
        <f>'Modulo_D''Ordine_AI25'!F142</f>
        <v>CORTA</v>
      </c>
      <c r="E144" s="262" t="str">
        <f>'Modulo_D''Ordine_AI25'!G142</f>
        <v>FAIR TRADE</v>
      </c>
      <c r="F144" s="262" t="str">
        <f>'Modulo_D''Ordine_AI25'!H142</f>
        <v>BLU baltico</v>
      </c>
      <c r="G144" s="262" t="str">
        <f>'Modulo_D''Ordine_AI25'!I142</f>
        <v>bianca</v>
      </c>
      <c r="H144" s="262">
        <f>'Modulo_D''Ordine_AI25'!J142</f>
        <v>12.6</v>
      </c>
      <c r="I144" s="262">
        <f>'Modulo_D''Ordine_AI25'!K142</f>
        <v>0</v>
      </c>
      <c r="J144" s="262">
        <f>'Modulo_D''Ordine_AI25'!L142</f>
        <v>0</v>
      </c>
      <c r="K144" s="262">
        <f>'Modulo_D''Ordine_AI25'!M142</f>
        <v>0</v>
      </c>
      <c r="L144" s="262">
        <f>'Modulo_D''Ordine_AI25'!N142</f>
        <v>0</v>
      </c>
      <c r="M144" s="262">
        <f>'Modulo_D''Ordine_AI25'!O142</f>
        <v>0</v>
      </c>
      <c r="N144" s="262">
        <f>'Modulo_D''Ordine_AI25'!P142</f>
        <v>0</v>
      </c>
      <c r="O144" s="262">
        <f>'Modulo_D''Ordine_AI25'!Q142</f>
        <v>0</v>
      </c>
      <c r="P144" s="262">
        <f>'Modulo_D''Ordine_AI25'!R142</f>
        <v>0</v>
      </c>
    </row>
    <row r="145" spans="1:16" s="24" customFormat="1" ht="28.8" x14ac:dyDescent="0.3">
      <c r="A145" s="140"/>
      <c r="B145" s="262" t="str">
        <f>'Modulo_D''Ordine_AI25'!D143</f>
        <v>STAFF</v>
      </c>
      <c r="C145" s="262" t="str">
        <f>'Modulo_D''Ordine_AI25'!E143</f>
        <v>T-SHIRT</v>
      </c>
      <c r="D145" s="262" t="str">
        <f>'Modulo_D''Ordine_AI25'!F143</f>
        <v>CORTA</v>
      </c>
      <c r="E145" s="262" t="str">
        <f>'Modulo_D''Ordine_AI25'!G143</f>
        <v>FAIR TRADE</v>
      </c>
      <c r="F145" s="262" t="str">
        <f>'Modulo_D''Ordine_AI25'!H143</f>
        <v>nera</v>
      </c>
      <c r="G145" s="262" t="str">
        <f>'Modulo_D''Ordine_AI25'!I143</f>
        <v>bianca</v>
      </c>
      <c r="H145" s="262">
        <f>'Modulo_D''Ordine_AI25'!J143</f>
        <v>12.6</v>
      </c>
      <c r="I145" s="262">
        <f>'Modulo_D''Ordine_AI25'!K143</f>
        <v>0</v>
      </c>
      <c r="J145" s="262">
        <f>'Modulo_D''Ordine_AI25'!L143</f>
        <v>0</v>
      </c>
      <c r="K145" s="262">
        <f>'Modulo_D''Ordine_AI25'!M143</f>
        <v>0</v>
      </c>
      <c r="L145" s="262">
        <f>'Modulo_D''Ordine_AI25'!N143</f>
        <v>0</v>
      </c>
      <c r="M145" s="262">
        <f>'Modulo_D''Ordine_AI25'!O143</f>
        <v>0</v>
      </c>
      <c r="N145" s="262">
        <f>'Modulo_D''Ordine_AI25'!P143</f>
        <v>0</v>
      </c>
      <c r="O145" s="262">
        <f>'Modulo_D''Ordine_AI25'!Q143</f>
        <v>0</v>
      </c>
      <c r="P145" s="262">
        <f>'Modulo_D''Ordine_AI25'!R143</f>
        <v>0</v>
      </c>
    </row>
    <row r="146" spans="1:16" s="24" customFormat="1" ht="31.5" customHeight="1" x14ac:dyDescent="0.3">
      <c r="A146" s="140"/>
      <c r="B146" s="262" t="str">
        <f>'Modulo_D''Ordine_AI25'!D144</f>
        <v>STAFF</v>
      </c>
      <c r="C146" s="262" t="str">
        <f>'Modulo_D''Ordine_AI25'!E144</f>
        <v>T-SHIRT</v>
      </c>
      <c r="D146" s="262" t="str">
        <f>'Modulo_D''Ordine_AI25'!F144</f>
        <v>CORTA</v>
      </c>
      <c r="E146" s="262" t="str">
        <f>'Modulo_D''Ordine_AI25'!G144</f>
        <v>FAIR TRADE</v>
      </c>
      <c r="F146" s="262" t="str">
        <f>'Modulo_D''Ordine_AI25'!H144</f>
        <v>rosso</v>
      </c>
      <c r="G146" s="262" t="str">
        <f>'Modulo_D''Ordine_AI25'!I144</f>
        <v>bianca</v>
      </c>
      <c r="H146" s="262">
        <f>'Modulo_D''Ordine_AI25'!J144</f>
        <v>12.6</v>
      </c>
      <c r="I146" s="262">
        <f>'Modulo_D''Ordine_AI25'!K144</f>
        <v>0</v>
      </c>
      <c r="J146" s="262">
        <f>'Modulo_D''Ordine_AI25'!L144</f>
        <v>0</v>
      </c>
      <c r="K146" s="262">
        <f>'Modulo_D''Ordine_AI25'!M144</f>
        <v>0</v>
      </c>
      <c r="L146" s="262">
        <f>'Modulo_D''Ordine_AI25'!N144</f>
        <v>0</v>
      </c>
      <c r="M146" s="262">
        <f>'Modulo_D''Ordine_AI25'!O144</f>
        <v>0</v>
      </c>
      <c r="N146" s="262">
        <f>'Modulo_D''Ordine_AI25'!P144</f>
        <v>0</v>
      </c>
      <c r="O146" s="262">
        <f>'Modulo_D''Ordine_AI25'!Q144</f>
        <v>0</v>
      </c>
      <c r="P146" s="262">
        <f>'Modulo_D''Ordine_AI25'!R144</f>
        <v>0</v>
      </c>
    </row>
    <row r="147" spans="1:16" s="24" customFormat="1" ht="28.8" x14ac:dyDescent="0.3">
      <c r="A147" s="140"/>
      <c r="B147" s="262" t="str">
        <f>'Modulo_D''Ordine_AI25'!D145</f>
        <v>STAFF</v>
      </c>
      <c r="C147" s="262" t="str">
        <f>'Modulo_D''Ordine_AI25'!E145</f>
        <v>T-SHIRT UNISEX</v>
      </c>
      <c r="D147" s="262" t="str">
        <f>'Modulo_D''Ordine_AI25'!F145</f>
        <v>LUNGA</v>
      </c>
      <c r="E147" s="262" t="str">
        <f>'Modulo_D''Ordine_AI25'!G145</f>
        <v>FAIR TRADE</v>
      </c>
      <c r="F147" s="262" t="str">
        <f>'Modulo_D''Ordine_AI25'!H145</f>
        <v>nera</v>
      </c>
      <c r="G147" s="262" t="str">
        <f>'Modulo_D''Ordine_AI25'!I145</f>
        <v>bianca</v>
      </c>
      <c r="H147" s="262">
        <f>'Modulo_D''Ordine_AI25'!J145</f>
        <v>16.5</v>
      </c>
      <c r="I147" s="262">
        <f>'Modulo_D''Ordine_AI25'!K145</f>
        <v>0</v>
      </c>
      <c r="J147" s="262">
        <f>'Modulo_D''Ordine_AI25'!L145</f>
        <v>0</v>
      </c>
      <c r="K147" s="262">
        <f>'Modulo_D''Ordine_AI25'!M145</f>
        <v>0</v>
      </c>
      <c r="L147" s="262">
        <f>'Modulo_D''Ordine_AI25'!N145</f>
        <v>0</v>
      </c>
      <c r="M147" s="262">
        <f>'Modulo_D''Ordine_AI25'!O145</f>
        <v>0</v>
      </c>
      <c r="N147" s="262">
        <f>'Modulo_D''Ordine_AI25'!P145</f>
        <v>0</v>
      </c>
      <c r="O147" s="262">
        <f>'Modulo_D''Ordine_AI25'!Q145</f>
        <v>0</v>
      </c>
      <c r="P147" s="262">
        <f>'Modulo_D''Ordine_AI25'!R145</f>
        <v>0</v>
      </c>
    </row>
    <row r="148" spans="1:16" s="24" customFormat="1" ht="28.8" x14ac:dyDescent="0.3">
      <c r="A148" s="140"/>
      <c r="B148" s="262" t="str">
        <f>'Modulo_D''Ordine_AI25'!D146</f>
        <v>STAFF</v>
      </c>
      <c r="C148" s="262" t="str">
        <f>'Modulo_D''Ordine_AI25'!E146</f>
        <v>T-SHIRT DONNA</v>
      </c>
      <c r="D148" s="262" t="str">
        <f>'Modulo_D''Ordine_AI25'!F146</f>
        <v>LUNGA</v>
      </c>
      <c r="E148" s="262" t="str">
        <f>'Modulo_D''Ordine_AI25'!G146</f>
        <v>FAIR TRADE</v>
      </c>
      <c r="F148" s="262" t="str">
        <f>'Modulo_D''Ordine_AI25'!H146</f>
        <v>PETROLIO</v>
      </c>
      <c r="G148" s="262" t="str">
        <f>'Modulo_D''Ordine_AI25'!I146</f>
        <v>bianca</v>
      </c>
      <c r="H148" s="262">
        <f>'Modulo_D''Ordine_AI25'!J146</f>
        <v>16.5</v>
      </c>
      <c r="I148" s="262">
        <f>'Modulo_D''Ordine_AI25'!K146</f>
        <v>0</v>
      </c>
      <c r="J148" s="262">
        <f>'Modulo_D''Ordine_AI25'!L146</f>
        <v>0</v>
      </c>
      <c r="K148" s="262">
        <f>'Modulo_D''Ordine_AI25'!M146</f>
        <v>0</v>
      </c>
      <c r="L148" s="262">
        <f>'Modulo_D''Ordine_AI25'!N146</f>
        <v>0</v>
      </c>
      <c r="M148" s="262">
        <f>'Modulo_D''Ordine_AI25'!O146</f>
        <v>0</v>
      </c>
      <c r="N148" s="262">
        <f>'Modulo_D''Ordine_AI25'!P146</f>
        <v>0</v>
      </c>
      <c r="O148" s="262">
        <f>'Modulo_D''Ordine_AI25'!Q146</f>
        <v>0</v>
      </c>
      <c r="P148" s="262">
        <f>'Modulo_D''Ordine_AI25'!R146</f>
        <v>0</v>
      </c>
    </row>
    <row r="149" spans="1:16" s="24" customFormat="1" x14ac:dyDescent="0.3">
      <c r="A149" s="140"/>
      <c r="B149" s="262" t="str">
        <f>'Modulo_D''Ordine_AI25'!D147</f>
        <v>STAFF</v>
      </c>
      <c r="C149" s="262" t="str">
        <f>'Modulo_D''Ordine_AI25'!E147</f>
        <v>T-SHIRT</v>
      </c>
      <c r="D149" s="262" t="str">
        <f>'Modulo_D''Ordine_AI25'!F147</f>
        <v>CORTA</v>
      </c>
      <c r="E149" s="262" t="str">
        <f>'Modulo_D''Ordine_AI25'!G147</f>
        <v>BIO</v>
      </c>
      <c r="F149" s="262" t="str">
        <f>'Modulo_D''Ordine_AI25'!H147</f>
        <v>blu navy</v>
      </c>
      <c r="G149" s="262" t="str">
        <f>'Modulo_D''Ordine_AI25'!I147</f>
        <v>bianca</v>
      </c>
      <c r="H149" s="262">
        <f>'Modulo_D''Ordine_AI25'!J147</f>
        <v>9.6</v>
      </c>
      <c r="I149" s="262">
        <f>'Modulo_D''Ordine_AI25'!K147</f>
        <v>0</v>
      </c>
      <c r="J149" s="262">
        <f>'Modulo_D''Ordine_AI25'!L147</f>
        <v>0</v>
      </c>
      <c r="K149" s="262">
        <f>'Modulo_D''Ordine_AI25'!M147</f>
        <v>0</v>
      </c>
      <c r="L149" s="262">
        <f>'Modulo_D''Ordine_AI25'!N147</f>
        <v>0</v>
      </c>
      <c r="M149" s="262">
        <f>'Modulo_D''Ordine_AI25'!O147</f>
        <v>0</v>
      </c>
      <c r="N149" s="262">
        <f>'Modulo_D''Ordine_AI25'!P147</f>
        <v>0</v>
      </c>
      <c r="O149" s="262">
        <f>'Modulo_D''Ordine_AI25'!Q147</f>
        <v>0</v>
      </c>
      <c r="P149" s="262">
        <f>'Modulo_D''Ordine_AI25'!R147</f>
        <v>0</v>
      </c>
    </row>
    <row r="150" spans="1:16" s="24" customFormat="1" x14ac:dyDescent="0.3">
      <c r="A150" s="140"/>
      <c r="B150" s="262" t="str">
        <f>'Modulo_D''Ordine_AI25'!D148</f>
        <v>STAFF</v>
      </c>
      <c r="C150" s="262" t="str">
        <f>'Modulo_D''Ordine_AI25'!E148</f>
        <v>T-SHIRT</v>
      </c>
      <c r="D150" s="262" t="str">
        <f>'Modulo_D''Ordine_AI25'!F148</f>
        <v>CORTA</v>
      </c>
      <c r="E150" s="262" t="str">
        <f>'Modulo_D''Ordine_AI25'!G148</f>
        <v>BIO</v>
      </c>
      <c r="F150" s="262" t="str">
        <f>'Modulo_D''Ordine_AI25'!H148</f>
        <v>nera</v>
      </c>
      <c r="G150" s="262" t="str">
        <f>'Modulo_D''Ordine_AI25'!I148</f>
        <v>bianca</v>
      </c>
      <c r="H150" s="262">
        <f>'Modulo_D''Ordine_AI25'!J148</f>
        <v>9.6</v>
      </c>
      <c r="I150" s="262">
        <f>'Modulo_D''Ordine_AI25'!K148</f>
        <v>0</v>
      </c>
      <c r="J150" s="262">
        <f>'Modulo_D''Ordine_AI25'!L148</f>
        <v>0</v>
      </c>
      <c r="K150" s="262">
        <f>'Modulo_D''Ordine_AI25'!M148</f>
        <v>0</v>
      </c>
      <c r="L150" s="262">
        <f>'Modulo_D''Ordine_AI25'!N148</f>
        <v>0</v>
      </c>
      <c r="M150" s="262">
        <f>'Modulo_D''Ordine_AI25'!O148</f>
        <v>0</v>
      </c>
      <c r="N150" s="262">
        <f>'Modulo_D''Ordine_AI25'!P148</f>
        <v>0</v>
      </c>
      <c r="O150" s="262">
        <f>'Modulo_D''Ordine_AI25'!Q148</f>
        <v>0</v>
      </c>
      <c r="P150" s="262">
        <f>'Modulo_D''Ordine_AI25'!R148</f>
        <v>0</v>
      </c>
    </row>
    <row r="151" spans="1:16" s="24" customFormat="1" ht="28.8" x14ac:dyDescent="0.3">
      <c r="A151" s="140"/>
      <c r="B151" s="262" t="str">
        <f>'Modulo_D''Ordine_AI25'!D149</f>
        <v>STAFF</v>
      </c>
      <c r="C151" s="262" t="str">
        <f>'Modulo_D''Ordine_AI25'!E149</f>
        <v>T-SHIRT</v>
      </c>
      <c r="D151" s="262" t="str">
        <f>'Modulo_D''Ordine_AI25'!F149</f>
        <v>CORTA</v>
      </c>
      <c r="E151" s="262" t="str">
        <f>'Modulo_D''Ordine_AI25'!G149</f>
        <v>BIO</v>
      </c>
      <c r="F151" s="262" t="str">
        <f>'Modulo_D''Ordine_AI25'!H149</f>
        <v>rosso</v>
      </c>
      <c r="G151" s="262" t="str">
        <f>'Modulo_D''Ordine_AI25'!I149</f>
        <v>bianca</v>
      </c>
      <c r="H151" s="262">
        <f>'Modulo_D''Ordine_AI25'!J149</f>
        <v>9.6</v>
      </c>
      <c r="I151" s="262">
        <f>'Modulo_D''Ordine_AI25'!K149</f>
        <v>0</v>
      </c>
      <c r="J151" s="262">
        <f>'Modulo_D''Ordine_AI25'!L149</f>
        <v>0</v>
      </c>
      <c r="K151" s="262">
        <f>'Modulo_D''Ordine_AI25'!M149</f>
        <v>0</v>
      </c>
      <c r="L151" s="262">
        <f>'Modulo_D''Ordine_AI25'!N149</f>
        <v>0</v>
      </c>
      <c r="M151" s="262">
        <f>'Modulo_D''Ordine_AI25'!O149</f>
        <v>0</v>
      </c>
      <c r="N151" s="262">
        <f>'Modulo_D''Ordine_AI25'!P149</f>
        <v>0</v>
      </c>
      <c r="O151" s="262">
        <f>'Modulo_D''Ordine_AI25'!Q149</f>
        <v>0</v>
      </c>
      <c r="P151" s="262">
        <f>'Modulo_D''Ordine_AI25'!R149</f>
        <v>0</v>
      </c>
    </row>
    <row r="152" spans="1:16" s="24" customFormat="1" ht="28.8" x14ac:dyDescent="0.3">
      <c r="A152" s="140"/>
      <c r="B152" s="262" t="str">
        <f>'Modulo_D''Ordine_AI25'!D150</f>
        <v>DEVASTANTE</v>
      </c>
      <c r="C152" s="262" t="str">
        <f>'Modulo_D''Ordine_AI25'!E150</f>
        <v>T-SHIRT</v>
      </c>
      <c r="D152" s="262" t="str">
        <f>'Modulo_D''Ordine_AI25'!F150</f>
        <v>CORTA</v>
      </c>
      <c r="E152" s="262" t="str">
        <f>'Modulo_D''Ordine_AI25'!G150</f>
        <v>FAIR TRADE</v>
      </c>
      <c r="F152" s="262" t="str">
        <f>'Modulo_D''Ordine_AI25'!H150</f>
        <v>BLU baltico</v>
      </c>
      <c r="G152" s="262" t="str">
        <f>'Modulo_D''Ordine_AI25'!I150</f>
        <v>bianca</v>
      </c>
      <c r="H152" s="262">
        <f>'Modulo_D''Ordine_AI25'!J150</f>
        <v>12.6</v>
      </c>
      <c r="I152" s="262">
        <f>'Modulo_D''Ordine_AI25'!K150</f>
        <v>0</v>
      </c>
      <c r="J152" s="262">
        <f>'Modulo_D''Ordine_AI25'!L150</f>
        <v>0</v>
      </c>
      <c r="K152" s="262">
        <f>'Modulo_D''Ordine_AI25'!M150</f>
        <v>0</v>
      </c>
      <c r="L152" s="262">
        <f>'Modulo_D''Ordine_AI25'!N150</f>
        <v>0</v>
      </c>
      <c r="M152" s="262">
        <f>'Modulo_D''Ordine_AI25'!O150</f>
        <v>0</v>
      </c>
      <c r="N152" s="262">
        <f>'Modulo_D''Ordine_AI25'!P150</f>
        <v>0</v>
      </c>
      <c r="O152" s="262">
        <f>'Modulo_D''Ordine_AI25'!Q150</f>
        <v>0</v>
      </c>
      <c r="P152" s="262">
        <f>'Modulo_D''Ordine_AI25'!R150</f>
        <v>0</v>
      </c>
    </row>
    <row r="153" spans="1:16" s="24" customFormat="1" ht="28.8" x14ac:dyDescent="0.3">
      <c r="A153" s="140"/>
      <c r="B153" s="262" t="str">
        <f>'Modulo_D''Ordine_AI25'!D151</f>
        <v>DEVASTANTE</v>
      </c>
      <c r="C153" s="262" t="str">
        <f>'Modulo_D''Ordine_AI25'!E151</f>
        <v>T-SHIRT</v>
      </c>
      <c r="D153" s="262" t="str">
        <f>'Modulo_D''Ordine_AI25'!F151</f>
        <v>CORTA</v>
      </c>
      <c r="E153" s="262" t="str">
        <f>'Modulo_D''Ordine_AI25'!G151</f>
        <v>FAIR TRADE</v>
      </c>
      <c r="F153" s="262" t="str">
        <f>'Modulo_D''Ordine_AI25'!H151</f>
        <v>nera</v>
      </c>
      <c r="G153" s="262" t="str">
        <f>'Modulo_D''Ordine_AI25'!I151</f>
        <v>bianca</v>
      </c>
      <c r="H153" s="262">
        <f>'Modulo_D''Ordine_AI25'!J151</f>
        <v>12.6</v>
      </c>
      <c r="I153" s="262">
        <f>'Modulo_D''Ordine_AI25'!K151</f>
        <v>0</v>
      </c>
      <c r="J153" s="262">
        <f>'Modulo_D''Ordine_AI25'!L151</f>
        <v>0</v>
      </c>
      <c r="K153" s="262">
        <f>'Modulo_D''Ordine_AI25'!M151</f>
        <v>0</v>
      </c>
      <c r="L153" s="262">
        <f>'Modulo_D''Ordine_AI25'!N151</f>
        <v>0</v>
      </c>
      <c r="M153" s="262">
        <f>'Modulo_D''Ordine_AI25'!O151</f>
        <v>0</v>
      </c>
      <c r="N153" s="262">
        <f>'Modulo_D''Ordine_AI25'!P151</f>
        <v>0</v>
      </c>
      <c r="O153" s="262">
        <f>'Modulo_D''Ordine_AI25'!Q151</f>
        <v>0</v>
      </c>
      <c r="P153" s="262">
        <f>'Modulo_D''Ordine_AI25'!R151</f>
        <v>0</v>
      </c>
    </row>
    <row r="154" spans="1:16" s="24" customFormat="1" ht="29.25" customHeight="1" x14ac:dyDescent="0.3">
      <c r="A154" s="140"/>
      <c r="B154" s="262" t="str">
        <f>'Modulo_D''Ordine_AI25'!D152</f>
        <v>DEVASTANTE</v>
      </c>
      <c r="C154" s="262" t="str">
        <f>'Modulo_D''Ordine_AI25'!E152</f>
        <v>T-SHIRT</v>
      </c>
      <c r="D154" s="262" t="str">
        <f>'Modulo_D''Ordine_AI25'!F152</f>
        <v>CORTA</v>
      </c>
      <c r="E154" s="262" t="str">
        <f>'Modulo_D''Ordine_AI25'!G152</f>
        <v>FAIR TRADE</v>
      </c>
      <c r="F154" s="262" t="str">
        <f>'Modulo_D''Ordine_AI25'!H152</f>
        <v>rosso</v>
      </c>
      <c r="G154" s="262" t="str">
        <f>'Modulo_D''Ordine_AI25'!I152</f>
        <v>bianca</v>
      </c>
      <c r="H154" s="262">
        <f>'Modulo_D''Ordine_AI25'!J152</f>
        <v>12.6</v>
      </c>
      <c r="I154" s="262">
        <f>'Modulo_D''Ordine_AI25'!K152</f>
        <v>0</v>
      </c>
      <c r="J154" s="262">
        <f>'Modulo_D''Ordine_AI25'!L152</f>
        <v>0</v>
      </c>
      <c r="K154" s="262">
        <f>'Modulo_D''Ordine_AI25'!M152</f>
        <v>0</v>
      </c>
      <c r="L154" s="262">
        <f>'Modulo_D''Ordine_AI25'!N152</f>
        <v>0</v>
      </c>
      <c r="M154" s="262">
        <f>'Modulo_D''Ordine_AI25'!O152</f>
        <v>0</v>
      </c>
      <c r="N154" s="262">
        <f>'Modulo_D''Ordine_AI25'!P152</f>
        <v>0</v>
      </c>
      <c r="O154" s="262">
        <f>'Modulo_D''Ordine_AI25'!Q152</f>
        <v>0</v>
      </c>
      <c r="P154" s="262">
        <f>'Modulo_D''Ordine_AI25'!R152</f>
        <v>0</v>
      </c>
    </row>
    <row r="155" spans="1:16" s="24" customFormat="1" ht="28.8" x14ac:dyDescent="0.3">
      <c r="A155" s="140"/>
      <c r="B155" s="262" t="str">
        <f>'Modulo_D''Ordine_AI25'!D153</f>
        <v>DEVASTANTE</v>
      </c>
      <c r="C155" s="262" t="str">
        <f>'Modulo_D''Ordine_AI25'!E153</f>
        <v>T-SHIRT UNISEX</v>
      </c>
      <c r="D155" s="262" t="str">
        <f>'Modulo_D''Ordine_AI25'!F153</f>
        <v>LUNGA</v>
      </c>
      <c r="E155" s="262" t="str">
        <f>'Modulo_D''Ordine_AI25'!G153</f>
        <v>FAIR TRADE</v>
      </c>
      <c r="F155" s="262" t="str">
        <f>'Modulo_D''Ordine_AI25'!H153</f>
        <v>nera</v>
      </c>
      <c r="G155" s="262" t="str">
        <f>'Modulo_D''Ordine_AI25'!I153</f>
        <v>bianca</v>
      </c>
      <c r="H155" s="262">
        <f>'Modulo_D''Ordine_AI25'!J153</f>
        <v>16.5</v>
      </c>
      <c r="I155" s="262">
        <f>'Modulo_D''Ordine_AI25'!K153</f>
        <v>0</v>
      </c>
      <c r="J155" s="262">
        <f>'Modulo_D''Ordine_AI25'!L153</f>
        <v>0</v>
      </c>
      <c r="K155" s="262">
        <f>'Modulo_D''Ordine_AI25'!M153</f>
        <v>0</v>
      </c>
      <c r="L155" s="262">
        <f>'Modulo_D''Ordine_AI25'!N153</f>
        <v>0</v>
      </c>
      <c r="M155" s="262">
        <f>'Modulo_D''Ordine_AI25'!O153</f>
        <v>0</v>
      </c>
      <c r="N155" s="262">
        <f>'Modulo_D''Ordine_AI25'!P153</f>
        <v>0</v>
      </c>
      <c r="O155" s="262">
        <f>'Modulo_D''Ordine_AI25'!Q153</f>
        <v>0</v>
      </c>
      <c r="P155" s="262">
        <f>'Modulo_D''Ordine_AI25'!R153</f>
        <v>0</v>
      </c>
    </row>
    <row r="156" spans="1:16" s="24" customFormat="1" ht="28.8" x14ac:dyDescent="0.3">
      <c r="A156" s="140"/>
      <c r="B156" s="262" t="str">
        <f>'Modulo_D''Ordine_AI25'!D154</f>
        <v>DEVASTANTE</v>
      </c>
      <c r="C156" s="262" t="str">
        <f>'Modulo_D''Ordine_AI25'!E154</f>
        <v>T-SHIRT DONNA</v>
      </c>
      <c r="D156" s="262" t="str">
        <f>'Modulo_D''Ordine_AI25'!F154</f>
        <v>LUNGA</v>
      </c>
      <c r="E156" s="262" t="str">
        <f>'Modulo_D''Ordine_AI25'!G154</f>
        <v>FAIR TRADE</v>
      </c>
      <c r="F156" s="262" t="str">
        <f>'Modulo_D''Ordine_AI25'!H154</f>
        <v>PETROLIO</v>
      </c>
      <c r="G156" s="262" t="str">
        <f>'Modulo_D''Ordine_AI25'!I154</f>
        <v>bianca</v>
      </c>
      <c r="H156" s="262">
        <f>'Modulo_D''Ordine_AI25'!J154</f>
        <v>16.5</v>
      </c>
      <c r="I156" s="262">
        <f>'Modulo_D''Ordine_AI25'!K154</f>
        <v>0</v>
      </c>
      <c r="J156" s="262">
        <f>'Modulo_D''Ordine_AI25'!L154</f>
        <v>0</v>
      </c>
      <c r="K156" s="262">
        <f>'Modulo_D''Ordine_AI25'!M154</f>
        <v>0</v>
      </c>
      <c r="L156" s="262">
        <f>'Modulo_D''Ordine_AI25'!N154</f>
        <v>0</v>
      </c>
      <c r="M156" s="262">
        <f>'Modulo_D''Ordine_AI25'!O154</f>
        <v>0</v>
      </c>
      <c r="N156" s="262">
        <f>'Modulo_D''Ordine_AI25'!P154</f>
        <v>0</v>
      </c>
      <c r="O156" s="262">
        <f>'Modulo_D''Ordine_AI25'!Q154</f>
        <v>0</v>
      </c>
      <c r="P156" s="262">
        <f>'Modulo_D''Ordine_AI25'!R154</f>
        <v>0</v>
      </c>
    </row>
    <row r="157" spans="1:16" s="24" customFormat="1" x14ac:dyDescent="0.3">
      <c r="A157" s="140"/>
      <c r="B157" s="262" t="str">
        <f>'Modulo_D''Ordine_AI25'!D155</f>
        <v>DEVASTANTE</v>
      </c>
      <c r="C157" s="262" t="str">
        <f>'Modulo_D''Ordine_AI25'!E155</f>
        <v>T-SHIRT</v>
      </c>
      <c r="D157" s="262" t="str">
        <f>'Modulo_D''Ordine_AI25'!F155</f>
        <v>CORTA</v>
      </c>
      <c r="E157" s="262" t="str">
        <f>'Modulo_D''Ordine_AI25'!G155</f>
        <v>BIO</v>
      </c>
      <c r="F157" s="262" t="str">
        <f>'Modulo_D''Ordine_AI25'!H155</f>
        <v>blu navy</v>
      </c>
      <c r="G157" s="262" t="str">
        <f>'Modulo_D''Ordine_AI25'!I155</f>
        <v>bianca</v>
      </c>
      <c r="H157" s="262">
        <f>'Modulo_D''Ordine_AI25'!J155</f>
        <v>9.6</v>
      </c>
      <c r="I157" s="262">
        <f>'Modulo_D''Ordine_AI25'!K155</f>
        <v>0</v>
      </c>
      <c r="J157" s="262">
        <f>'Modulo_D''Ordine_AI25'!L155</f>
        <v>0</v>
      </c>
      <c r="K157" s="262">
        <f>'Modulo_D''Ordine_AI25'!M155</f>
        <v>0</v>
      </c>
      <c r="L157" s="262">
        <f>'Modulo_D''Ordine_AI25'!N155</f>
        <v>0</v>
      </c>
      <c r="M157" s="262">
        <f>'Modulo_D''Ordine_AI25'!O155</f>
        <v>0</v>
      </c>
      <c r="N157" s="262">
        <f>'Modulo_D''Ordine_AI25'!P155</f>
        <v>0</v>
      </c>
      <c r="O157" s="262">
        <f>'Modulo_D''Ordine_AI25'!Q155</f>
        <v>0</v>
      </c>
      <c r="P157" s="262">
        <f>'Modulo_D''Ordine_AI25'!R155</f>
        <v>0</v>
      </c>
    </row>
    <row r="158" spans="1:16" s="24" customFormat="1" x14ac:dyDescent="0.3">
      <c r="A158" s="140"/>
      <c r="B158" s="262" t="str">
        <f>'Modulo_D''Ordine_AI25'!D156</f>
        <v>DEVASTANTE</v>
      </c>
      <c r="C158" s="262" t="str">
        <f>'Modulo_D''Ordine_AI25'!E156</f>
        <v>T-SHIRT</v>
      </c>
      <c r="D158" s="262" t="str">
        <f>'Modulo_D''Ordine_AI25'!F156</f>
        <v>CORTA</v>
      </c>
      <c r="E158" s="262" t="str">
        <f>'Modulo_D''Ordine_AI25'!G156</f>
        <v>BIO</v>
      </c>
      <c r="F158" s="262" t="str">
        <f>'Modulo_D''Ordine_AI25'!H156</f>
        <v>nera</v>
      </c>
      <c r="G158" s="262" t="str">
        <f>'Modulo_D''Ordine_AI25'!I156</f>
        <v>bianca</v>
      </c>
      <c r="H158" s="262">
        <f>'Modulo_D''Ordine_AI25'!J156</f>
        <v>9.6</v>
      </c>
      <c r="I158" s="262">
        <f>'Modulo_D''Ordine_AI25'!K156</f>
        <v>0</v>
      </c>
      <c r="J158" s="262">
        <f>'Modulo_D''Ordine_AI25'!L156</f>
        <v>0</v>
      </c>
      <c r="K158" s="262">
        <f>'Modulo_D''Ordine_AI25'!M156</f>
        <v>0</v>
      </c>
      <c r="L158" s="262">
        <f>'Modulo_D''Ordine_AI25'!N156</f>
        <v>0</v>
      </c>
      <c r="M158" s="262">
        <f>'Modulo_D''Ordine_AI25'!O156</f>
        <v>0</v>
      </c>
      <c r="N158" s="262">
        <f>'Modulo_D''Ordine_AI25'!P156</f>
        <v>0</v>
      </c>
      <c r="O158" s="262">
        <f>'Modulo_D''Ordine_AI25'!Q156</f>
        <v>0</v>
      </c>
      <c r="P158" s="262">
        <f>'Modulo_D''Ordine_AI25'!R156</f>
        <v>0</v>
      </c>
    </row>
    <row r="159" spans="1:16" s="24" customFormat="1" ht="28.8" x14ac:dyDescent="0.3">
      <c r="A159" s="140"/>
      <c r="B159" s="262" t="str">
        <f>'Modulo_D''Ordine_AI25'!D157</f>
        <v>DEVASTANTE</v>
      </c>
      <c r="C159" s="262" t="str">
        <f>'Modulo_D''Ordine_AI25'!E157</f>
        <v>T-SHIRT</v>
      </c>
      <c r="D159" s="262" t="str">
        <f>'Modulo_D''Ordine_AI25'!F157</f>
        <v>CORTA</v>
      </c>
      <c r="E159" s="262" t="str">
        <f>'Modulo_D''Ordine_AI25'!G157</f>
        <v>BIO</v>
      </c>
      <c r="F159" s="262" t="str">
        <f>'Modulo_D''Ordine_AI25'!H157</f>
        <v>rosso</v>
      </c>
      <c r="G159" s="262" t="str">
        <f>'Modulo_D''Ordine_AI25'!I157</f>
        <v>bianca</v>
      </c>
      <c r="H159" s="262">
        <f>'Modulo_D''Ordine_AI25'!J157</f>
        <v>9.6</v>
      </c>
      <c r="I159" s="262">
        <f>'Modulo_D''Ordine_AI25'!K157</f>
        <v>0</v>
      </c>
      <c r="J159" s="262">
        <f>'Modulo_D''Ordine_AI25'!L157</f>
        <v>0</v>
      </c>
      <c r="K159" s="262">
        <f>'Modulo_D''Ordine_AI25'!M157</f>
        <v>0</v>
      </c>
      <c r="L159" s="262">
        <f>'Modulo_D''Ordine_AI25'!N157</f>
        <v>0</v>
      </c>
      <c r="M159" s="262">
        <f>'Modulo_D''Ordine_AI25'!O157</f>
        <v>0</v>
      </c>
      <c r="N159" s="262">
        <f>'Modulo_D''Ordine_AI25'!P157</f>
        <v>0</v>
      </c>
      <c r="O159" s="262">
        <f>'Modulo_D''Ordine_AI25'!Q157</f>
        <v>0</v>
      </c>
      <c r="P159" s="262">
        <f>'Modulo_D''Ordine_AI25'!R157</f>
        <v>0</v>
      </c>
    </row>
    <row r="160" spans="1:16" s="24" customFormat="1" ht="28.8" x14ac:dyDescent="0.3">
      <c r="A160" s="138"/>
      <c r="B160" s="260" t="str">
        <f>'Modulo_D''Ordine_AI25'!D158</f>
        <v>HARING</v>
      </c>
      <c r="C160" s="260" t="str">
        <f>'Modulo_D''Ordine_AI25'!E158</f>
        <v>TOTE BAG</v>
      </c>
      <c r="D160" s="260" t="str">
        <f>'Modulo_D''Ordine_AI25'!F158</f>
        <v>no</v>
      </c>
      <c r="E160" s="260" t="str">
        <f>'Modulo_D''Ordine_AI25'!G158</f>
        <v>FAIR TRADE</v>
      </c>
      <c r="F160" s="260" t="str">
        <f>'Modulo_D''Ordine_AI25'!H158</f>
        <v>ecru</v>
      </c>
      <c r="G160" s="260" t="str">
        <f>'Modulo_D''Ordine_AI25'!I158</f>
        <v>nera</v>
      </c>
      <c r="H160" s="260">
        <f>'Modulo_D''Ordine_AI25'!J158</f>
        <v>3.5</v>
      </c>
      <c r="I160" s="335">
        <f>'Modulo_D''Ordine_AI25'!K158</f>
        <v>0</v>
      </c>
      <c r="J160" s="335"/>
      <c r="K160" s="335"/>
      <c r="L160" s="335"/>
      <c r="M160" s="335"/>
      <c r="N160" s="335"/>
      <c r="O160" s="261">
        <f>'Modulo_D''Ordine_AI25'!Q158</f>
        <v>0</v>
      </c>
      <c r="P160" s="260">
        <f>'Modulo_D''Ordine_AI25'!Q158</f>
        <v>0</v>
      </c>
    </row>
    <row r="161" spans="1:16" s="24" customFormat="1" ht="28.8" x14ac:dyDescent="0.3">
      <c r="A161" s="138"/>
      <c r="B161" s="223" t="str">
        <f>'Modulo_D''Ordine_AI25'!D159</f>
        <v>GAGARIN</v>
      </c>
      <c r="C161" s="223" t="str">
        <f>'Modulo_D''Ordine_AI25'!E159</f>
        <v>TOTE BAG</v>
      </c>
      <c r="D161" s="223" t="str">
        <f>'Modulo_D''Ordine_AI25'!F159</f>
        <v>no</v>
      </c>
      <c r="E161" s="223" t="str">
        <f>'Modulo_D''Ordine_AI25'!G159</f>
        <v>FAIR TRADE</v>
      </c>
      <c r="F161" s="223" t="str">
        <f>'Modulo_D''Ordine_AI25'!H159</f>
        <v>ecru</v>
      </c>
      <c r="G161" s="223" t="str">
        <f>'Modulo_D''Ordine_AI25'!I159</f>
        <v>nera</v>
      </c>
      <c r="H161" s="223">
        <f>'Modulo_D''Ordine_AI25'!J159</f>
        <v>3.5</v>
      </c>
      <c r="I161" s="316">
        <f>'Modulo_D''Ordine_AI25'!K159</f>
        <v>0</v>
      </c>
      <c r="J161" s="316"/>
      <c r="K161" s="316"/>
      <c r="L161" s="316"/>
      <c r="M161" s="316"/>
      <c r="N161" s="316"/>
      <c r="O161" s="143">
        <f>'Modulo_D''Ordine_AI25'!Q159</f>
        <v>0</v>
      </c>
      <c r="P161" s="223">
        <f>'Modulo_D''Ordine_AI25'!Q159</f>
        <v>0</v>
      </c>
    </row>
    <row r="162" spans="1:16" ht="30" customHeight="1" x14ac:dyDescent="0.3">
      <c r="A162" s="144"/>
      <c r="B162" s="223" t="str">
        <f>'Modulo_D''Ordine_AI25'!D160</f>
        <v>CAFFE'</v>
      </c>
      <c r="C162" s="223" t="str">
        <f>'Modulo_D''Ordine_AI25'!E160</f>
        <v>TOTE BAG</v>
      </c>
      <c r="D162" s="223" t="str">
        <f>'Modulo_D''Ordine_AI25'!F160</f>
        <v>no</v>
      </c>
      <c r="E162" s="223" t="str">
        <f>'Modulo_D''Ordine_AI25'!G160</f>
        <v>FAIR TRADE</v>
      </c>
      <c r="F162" s="223" t="str">
        <f>'Modulo_D''Ordine_AI25'!H160</f>
        <v>ecru</v>
      </c>
      <c r="G162" s="223" t="str">
        <f>'Modulo_D''Ordine_AI25'!I160</f>
        <v>nera</v>
      </c>
      <c r="H162" s="223">
        <f>'Modulo_D''Ordine_AI25'!J160</f>
        <v>3.5</v>
      </c>
      <c r="I162" s="316">
        <f>'Modulo_D''Ordine_AI25'!K160</f>
        <v>0</v>
      </c>
      <c r="J162" s="316"/>
      <c r="K162" s="316"/>
      <c r="L162" s="316"/>
      <c r="M162" s="316"/>
      <c r="N162" s="316"/>
      <c r="O162" s="143">
        <f>'Modulo_D''Ordine_AI25'!Q160</f>
        <v>0</v>
      </c>
      <c r="P162" s="223">
        <f>'Modulo_D''Ordine_AI25'!Q160</f>
        <v>0</v>
      </c>
    </row>
    <row r="163" spans="1:16" ht="30" customHeight="1" x14ac:dyDescent="0.3">
      <c r="A163" s="144"/>
      <c r="B163" s="223" t="str">
        <f>'Modulo_D''Ordine_AI25'!D161</f>
        <v xml:space="preserve">ATTIVISTA </v>
      </c>
      <c r="C163" s="223" t="str">
        <f>'Modulo_D''Ordine_AI25'!E161</f>
        <v>TOTE BAG</v>
      </c>
      <c r="D163" s="223" t="str">
        <f>'Modulo_D''Ordine_AI25'!F161</f>
        <v>no</v>
      </c>
      <c r="E163" s="223" t="str">
        <f>'Modulo_D''Ordine_AI25'!G161</f>
        <v>FAIR TRADE</v>
      </c>
      <c r="F163" s="223" t="str">
        <f>'Modulo_D''Ordine_AI25'!H161</f>
        <v>ecru</v>
      </c>
      <c r="G163" s="223" t="str">
        <f>'Modulo_D''Ordine_AI25'!I161</f>
        <v>nera</v>
      </c>
      <c r="H163" s="223">
        <f>'Modulo_D''Ordine_AI25'!J161</f>
        <v>3.5</v>
      </c>
      <c r="I163" s="316">
        <f>'Modulo_D''Ordine_AI25'!K161</f>
        <v>0</v>
      </c>
      <c r="J163" s="316"/>
      <c r="K163" s="316"/>
      <c r="L163" s="316"/>
      <c r="M163" s="316"/>
      <c r="N163" s="316"/>
      <c r="O163" s="143">
        <f>'Modulo_D''Ordine_AI25'!Q161</f>
        <v>0</v>
      </c>
      <c r="P163" s="223">
        <f>'Modulo_D''Ordine_AI25'!Q161</f>
        <v>0</v>
      </c>
    </row>
    <row r="164" spans="1:16" ht="30" customHeight="1" x14ac:dyDescent="0.3">
      <c r="A164" s="134"/>
      <c r="B164" s="223" t="str">
        <f>'Modulo_D''Ordine_AI25'!D162</f>
        <v>FUTURO EQUO</v>
      </c>
      <c r="C164" s="223" t="str">
        <f>'Modulo_D''Ordine_AI25'!E162</f>
        <v>TOTE BAG</v>
      </c>
      <c r="D164" s="223" t="str">
        <f>'Modulo_D''Ordine_AI25'!F162</f>
        <v>no</v>
      </c>
      <c r="E164" s="223" t="str">
        <f>'Modulo_D''Ordine_AI25'!G162</f>
        <v>FAIR TRADE</v>
      </c>
      <c r="F164" s="223" t="str">
        <f>'Modulo_D''Ordine_AI25'!H162</f>
        <v>ecru</v>
      </c>
      <c r="G164" s="223" t="str">
        <f>'Modulo_D''Ordine_AI25'!I162</f>
        <v>nera</v>
      </c>
      <c r="H164" s="223">
        <f>'Modulo_D''Ordine_AI25'!J162</f>
        <v>3.5</v>
      </c>
      <c r="I164" s="316">
        <f>'Modulo_D''Ordine_AI25'!K162</f>
        <v>0</v>
      </c>
      <c r="J164" s="316"/>
      <c r="K164" s="316"/>
      <c r="L164" s="316"/>
      <c r="M164" s="316"/>
      <c r="N164" s="316"/>
      <c r="O164" s="143">
        <f>'Modulo_D''Ordine_AI25'!Q162</f>
        <v>0</v>
      </c>
      <c r="P164" s="223">
        <f>'Modulo_D''Ordine_AI25'!Q162</f>
        <v>0</v>
      </c>
    </row>
    <row r="165" spans="1:16" ht="28.8" x14ac:dyDescent="0.3">
      <c r="A165" s="272"/>
      <c r="B165" s="143" t="str">
        <f>'Modulo_D''Ordine_AI25'!D163</f>
        <v>OPRESS</v>
      </c>
      <c r="C165" s="223" t="str">
        <f>'Modulo_D''Ordine_AI25'!E163</f>
        <v>TOTE BAG</v>
      </c>
      <c r="D165" s="223" t="str">
        <f>'Modulo_D''Ordine_AI25'!F163</f>
        <v>no</v>
      </c>
      <c r="E165" s="223" t="str">
        <f>'Modulo_D''Ordine_AI25'!G163</f>
        <v>FAIR TRADE</v>
      </c>
      <c r="F165" s="223" t="str">
        <f>'Modulo_D''Ordine_AI25'!H163</f>
        <v>ecru</v>
      </c>
      <c r="G165" s="223" t="str">
        <f>'Modulo_D''Ordine_AI25'!I163</f>
        <v>nera</v>
      </c>
      <c r="H165" s="140">
        <f>'Modulo_D''Ordine_AI25'!J163</f>
        <v>3.5</v>
      </c>
      <c r="I165" s="316">
        <f>'Modulo_D''Ordine_AI25'!K163</f>
        <v>0</v>
      </c>
      <c r="J165" s="316"/>
      <c r="K165" s="316"/>
      <c r="L165" s="316"/>
      <c r="M165" s="316"/>
      <c r="N165" s="316"/>
      <c r="O165" s="143">
        <f>'Modulo_D''Ordine_AI25'!Q163</f>
        <v>0</v>
      </c>
      <c r="P165" s="223">
        <f>'Modulo_D''Ordine_AI25'!Q163</f>
        <v>0</v>
      </c>
    </row>
    <row r="166" spans="1:16" ht="28.8" x14ac:dyDescent="0.3">
      <c r="A166" s="272"/>
      <c r="B166" s="143" t="str">
        <f>'Modulo_D''Ordine_AI25'!D164</f>
        <v>AUGURI</v>
      </c>
      <c r="C166" s="223" t="str">
        <f>'Modulo_D''Ordine_AI25'!E164</f>
        <v>TOTE BAG</v>
      </c>
      <c r="D166" s="223" t="str">
        <f>'Modulo_D''Ordine_AI25'!F164</f>
        <v>no</v>
      </c>
      <c r="E166" s="223" t="str">
        <f>'Modulo_D''Ordine_AI25'!G164</f>
        <v>FAIR TRADE</v>
      </c>
      <c r="F166" s="223" t="str">
        <f>'Modulo_D''Ordine_AI25'!H164</f>
        <v>ecru</v>
      </c>
      <c r="G166" s="223" t="str">
        <f>'Modulo_D''Ordine_AI25'!I164</f>
        <v>rossa</v>
      </c>
      <c r="H166" s="140">
        <f>'Modulo_D''Ordine_AI25'!J164</f>
        <v>3.5</v>
      </c>
      <c r="I166" s="316">
        <f>'Modulo_D''Ordine_AI25'!K164</f>
        <v>0</v>
      </c>
      <c r="J166" s="316"/>
      <c r="K166" s="316"/>
      <c r="L166" s="316"/>
      <c r="M166" s="316"/>
      <c r="N166" s="316"/>
      <c r="O166" s="143">
        <f>'Modulo_D''Ordine_AI25'!Q164</f>
        <v>0</v>
      </c>
      <c r="P166" s="223">
        <f>'Modulo_D''Ordine_AI25'!Q164</f>
        <v>0</v>
      </c>
    </row>
  </sheetData>
  <autoFilter ref="A13:P161" xr:uid="{00000000-0009-0000-0000-000001000000}"/>
  <mergeCells count="29">
    <mergeCell ref="I164:N164"/>
    <mergeCell ref="I160:N160"/>
    <mergeCell ref="I161:N161"/>
    <mergeCell ref="A18:A19"/>
    <mergeCell ref="A20:A21"/>
    <mergeCell ref="A22:A23"/>
    <mergeCell ref="I162:N162"/>
    <mergeCell ref="I163:N163"/>
    <mergeCell ref="C2:N2"/>
    <mergeCell ref="C4:H4"/>
    <mergeCell ref="J4:N4"/>
    <mergeCell ref="C5:H5"/>
    <mergeCell ref="O5:P5"/>
    <mergeCell ref="I165:N165"/>
    <mergeCell ref="I166:N166"/>
    <mergeCell ref="A24:A25"/>
    <mergeCell ref="C6:H8"/>
    <mergeCell ref="O7:P7"/>
    <mergeCell ref="O8:P8"/>
    <mergeCell ref="A26:A27"/>
    <mergeCell ref="C9:H9"/>
    <mergeCell ref="O9:P9"/>
    <mergeCell ref="C11:D11"/>
    <mergeCell ref="E11:F11"/>
    <mergeCell ref="G11:H11"/>
    <mergeCell ref="J11:N11"/>
    <mergeCell ref="O11:P11"/>
    <mergeCell ref="A14:A15"/>
    <mergeCell ref="A16:A17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173"/>
  <sheetViews>
    <sheetView topLeftCell="A144" workbookViewId="0">
      <selection activeCell="B164" sqref="B164"/>
    </sheetView>
  </sheetViews>
  <sheetFormatPr defaultColWidth="8.88671875" defaultRowHeight="10.199999999999999" x14ac:dyDescent="0.2"/>
  <cols>
    <col min="1" max="1" width="4" style="150" customWidth="1"/>
    <col min="2" max="2" width="11" style="150" bestFit="1" customWidth="1"/>
    <col min="3" max="3" width="8" style="150" bestFit="1" customWidth="1"/>
    <col min="4" max="4" width="11" style="150" bestFit="1" customWidth="1"/>
    <col min="5" max="5" width="8.44140625" style="150" bestFit="1" customWidth="1"/>
    <col min="6" max="6" width="3.5546875" style="150" customWidth="1"/>
    <col min="7" max="7" width="6.5546875" style="150" bestFit="1" customWidth="1"/>
    <col min="8" max="8" width="6.77734375" style="150" bestFit="1" customWidth="1"/>
    <col min="9" max="9" width="4" style="150" bestFit="1" customWidth="1"/>
    <col min="10" max="10" width="8.88671875" style="150" customWidth="1"/>
    <col min="11" max="11" width="8.44140625" style="150" bestFit="1" customWidth="1"/>
    <col min="12" max="12" width="8.88671875" style="152" customWidth="1"/>
    <col min="13" max="13" width="8.88671875" style="150" customWidth="1"/>
    <col min="14" max="16384" width="8.88671875" style="150"/>
  </cols>
  <sheetData>
    <row r="1" spans="2:12" s="145" customFormat="1" ht="10.199999999999999" customHeight="1" x14ac:dyDescent="0.2">
      <c r="B1" s="146" t="s">
        <v>81</v>
      </c>
      <c r="C1" s="146" t="s">
        <v>82</v>
      </c>
      <c r="D1" s="146" t="s">
        <v>83</v>
      </c>
      <c r="E1" s="147" t="s">
        <v>84</v>
      </c>
      <c r="G1" s="148"/>
      <c r="H1" s="148"/>
      <c r="I1" s="148"/>
      <c r="L1" s="149"/>
    </row>
    <row r="2" spans="2:12" x14ac:dyDescent="0.2">
      <c r="B2" s="151" t="str">
        <f>+B11</f>
        <v>FELPA CON ZIP</v>
      </c>
      <c r="C2" s="151" t="str">
        <f>+C133</f>
        <v>LUNGA</v>
      </c>
      <c r="D2" s="151" t="str">
        <f>+D11</f>
        <v>FAIR TRADE</v>
      </c>
      <c r="E2" s="150">
        <f>SUM(E11:E17)</f>
        <v>0</v>
      </c>
      <c r="G2" s="148"/>
      <c r="H2" s="148"/>
      <c r="I2" s="148"/>
    </row>
    <row r="3" spans="2:12" x14ac:dyDescent="0.2">
      <c r="B3" s="153" t="str">
        <f>+B18</f>
        <v>FELPA INTERA</v>
      </c>
      <c r="C3" s="153" t="str">
        <f>+C153</f>
        <v>LUNGA</v>
      </c>
      <c r="D3" s="153" t="str">
        <f>+D18</f>
        <v>bio</v>
      </c>
      <c r="E3" s="150">
        <f>SUM(E18:E24)</f>
        <v>0</v>
      </c>
      <c r="G3" s="148"/>
      <c r="H3" s="148"/>
      <c r="I3" s="148"/>
    </row>
    <row r="4" spans="2:12" x14ac:dyDescent="0.2">
      <c r="B4" s="101" t="str">
        <f>B25</f>
        <v>T-SHIRT</v>
      </c>
      <c r="C4" s="101" t="str">
        <f>C25</f>
        <v>CORTA</v>
      </c>
      <c r="D4" s="101" t="str">
        <f>D25</f>
        <v>FAIR TRADE</v>
      </c>
      <c r="E4" s="154" t="e">
        <f>SUM(E25:E78)</f>
        <v>#REF!</v>
      </c>
      <c r="G4" s="148"/>
      <c r="H4" s="148"/>
      <c r="I4" s="148"/>
    </row>
    <row r="5" spans="2:12" ht="10.199999999999999" customHeight="1" x14ac:dyDescent="0.2">
      <c r="B5" s="155" t="str">
        <f>B82</f>
        <v>T-SHIRT</v>
      </c>
      <c r="C5" s="155" t="str">
        <f>C82</f>
        <v>CORTA</v>
      </c>
      <c r="D5" s="155" t="str">
        <f>D82</f>
        <v>BIO</v>
      </c>
      <c r="E5" s="154" t="e">
        <f>SUM(E79:E132)</f>
        <v>#REF!</v>
      </c>
      <c r="G5" s="148"/>
      <c r="H5" s="148"/>
      <c r="I5" s="148"/>
    </row>
    <row r="6" spans="2:12" ht="10.199999999999999" customHeight="1" x14ac:dyDescent="0.2">
      <c r="B6" s="156" t="s">
        <v>50</v>
      </c>
      <c r="C6" s="156" t="s">
        <v>51</v>
      </c>
      <c r="D6" s="156" t="s">
        <v>32</v>
      </c>
      <c r="E6" s="154" t="e">
        <f>SUM(E133:E150)</f>
        <v>#REF!</v>
      </c>
      <c r="G6" s="148"/>
      <c r="H6" s="148"/>
      <c r="I6" s="148"/>
    </row>
    <row r="7" spans="2:12" x14ac:dyDescent="0.2">
      <c r="B7" s="157" t="s">
        <v>85</v>
      </c>
      <c r="C7" s="157" t="s">
        <v>51</v>
      </c>
      <c r="D7" s="157" t="s">
        <v>32</v>
      </c>
      <c r="E7" s="154" t="e">
        <f>SUM(E151:E168)</f>
        <v>#REF!</v>
      </c>
      <c r="G7" s="148"/>
      <c r="H7" s="148"/>
      <c r="I7" s="148"/>
    </row>
    <row r="8" spans="2:12" x14ac:dyDescent="0.2">
      <c r="B8" s="158" t="s">
        <v>86</v>
      </c>
      <c r="C8" s="158" t="s">
        <v>67</v>
      </c>
      <c r="D8" s="158" t="s">
        <v>32</v>
      </c>
      <c r="E8" s="154" t="e">
        <f>SUM(E153:E170)</f>
        <v>#REF!</v>
      </c>
      <c r="G8" s="148"/>
      <c r="H8" s="148"/>
      <c r="I8" s="148"/>
    </row>
    <row r="9" spans="2:12" x14ac:dyDescent="0.2">
      <c r="B9" s="159" t="s">
        <v>86</v>
      </c>
      <c r="C9" s="159" t="s">
        <v>67</v>
      </c>
      <c r="D9" s="159" t="s">
        <v>54</v>
      </c>
      <c r="E9" s="154">
        <f>SUM(E171:E173)</f>
        <v>0</v>
      </c>
      <c r="G9" s="148"/>
      <c r="H9" s="148"/>
      <c r="I9" s="148"/>
    </row>
    <row r="10" spans="2:12" ht="14.4" x14ac:dyDescent="0.2">
      <c r="B10" s="160" t="s">
        <v>14</v>
      </c>
      <c r="C10" s="160" t="s">
        <v>15</v>
      </c>
      <c r="D10" s="160" t="s">
        <v>16</v>
      </c>
      <c r="E10" s="160" t="s">
        <v>26</v>
      </c>
    </row>
    <row r="11" spans="2:12" x14ac:dyDescent="0.2">
      <c r="B11" s="161" t="str">
        <f>'Modulo_D''Ordine_AI25'!E12</f>
        <v>FELPA CON ZIP</v>
      </c>
      <c r="C11" s="161" t="str">
        <f>'Modulo_D''Ordine_AI25'!F12</f>
        <v>lunga</v>
      </c>
      <c r="D11" s="161" t="str">
        <f>'Modulo_D''Ordine_AI25'!G12</f>
        <v>FAIR TRADE</v>
      </c>
      <c r="E11" s="150">
        <f>'Modulo_D''Ordine_AI25'!Q12</f>
        <v>0</v>
      </c>
    </row>
    <row r="12" spans="2:12" x14ac:dyDescent="0.2">
      <c r="B12" s="161" t="str">
        <f>'Modulo_D''Ordine_AI25'!E14</f>
        <v>FELPA CON ZIP</v>
      </c>
      <c r="C12" s="161" t="str">
        <f>'Modulo_D''Ordine_AI25'!F14</f>
        <v>lunga</v>
      </c>
      <c r="D12" s="161" t="str">
        <f>'Modulo_D''Ordine_AI25'!G14</f>
        <v>FAIR TRADE</v>
      </c>
      <c r="E12" s="150">
        <f>'Modulo_D''Ordine_AI25'!Q14</f>
        <v>0</v>
      </c>
    </row>
    <row r="13" spans="2:12" x14ac:dyDescent="0.2">
      <c r="B13" s="161" t="str">
        <f>'Modulo_D''Ordine_AI25'!E16</f>
        <v>FELPA CON ZIP</v>
      </c>
      <c r="C13" s="161" t="str">
        <f>'Modulo_D''Ordine_AI25'!F16</f>
        <v>lunga</v>
      </c>
      <c r="D13" s="161" t="str">
        <f>'Modulo_D''Ordine_AI25'!G16</f>
        <v>FAIR TRADE</v>
      </c>
      <c r="E13" s="150">
        <f>'Modulo_D''Ordine_AI25'!Q16</f>
        <v>0</v>
      </c>
    </row>
    <row r="14" spans="2:12" x14ac:dyDescent="0.2">
      <c r="B14" s="161" t="str">
        <f>'Modulo_D''Ordine_AI25'!E18</f>
        <v>FELPA CON ZIP</v>
      </c>
      <c r="C14" s="161" t="str">
        <f>'Modulo_D''Ordine_AI25'!F18</f>
        <v>lunga</v>
      </c>
      <c r="D14" s="161" t="str">
        <f>'Modulo_D''Ordine_AI25'!G18</f>
        <v>FAIR TRADE</v>
      </c>
      <c r="E14" s="150">
        <f>'Modulo_D''Ordine_AI25'!Q18</f>
        <v>0</v>
      </c>
    </row>
    <row r="15" spans="2:12" x14ac:dyDescent="0.2">
      <c r="B15" s="161" t="str">
        <f>'Modulo_D''Ordine_AI25'!E20</f>
        <v>FELPA CON ZIP</v>
      </c>
      <c r="C15" s="161" t="str">
        <f>'Modulo_D''Ordine_AI25'!F20</f>
        <v>lunga</v>
      </c>
      <c r="D15" s="161" t="str">
        <f>'Modulo_D''Ordine_AI25'!G20</f>
        <v>FAIR TRADE</v>
      </c>
      <c r="E15" s="150">
        <f>'Modulo_D''Ordine_AI25'!Q20</f>
        <v>0</v>
      </c>
    </row>
    <row r="16" spans="2:12" x14ac:dyDescent="0.2">
      <c r="B16" s="161" t="str">
        <f>'Modulo_D''Ordine_AI25'!E22</f>
        <v>FELPA CON ZIP</v>
      </c>
      <c r="C16" s="161" t="str">
        <f>'Modulo_D''Ordine_AI25'!F22</f>
        <v>lunga</v>
      </c>
      <c r="D16" s="161" t="str">
        <f>'Modulo_D''Ordine_AI25'!G22</f>
        <v>FAIR TRADE</v>
      </c>
      <c r="E16" s="150">
        <f>'Modulo_D''Ordine_AI25'!Q22</f>
        <v>0</v>
      </c>
    </row>
    <row r="17" spans="2:5" x14ac:dyDescent="0.2">
      <c r="B17" s="161" t="str">
        <f>'Modulo_D''Ordine_AI25'!E24</f>
        <v>FELPA CON ZIP</v>
      </c>
      <c r="C17" s="161" t="str">
        <f>'Modulo_D''Ordine_AI25'!F24</f>
        <v>lunga</v>
      </c>
      <c r="D17" s="161" t="str">
        <f>'Modulo_D''Ordine_AI25'!G24</f>
        <v>FAIR TRADE</v>
      </c>
      <c r="E17" s="150">
        <f>'Modulo_D''Ordine_AI25'!Q24</f>
        <v>0</v>
      </c>
    </row>
    <row r="18" spans="2:5" x14ac:dyDescent="0.2">
      <c r="B18" s="162" t="str">
        <f>'Modulo_D''Ordine_AI25'!E13</f>
        <v>FELPA INTERA</v>
      </c>
      <c r="C18" s="162" t="str">
        <f>'Modulo_D''Ordine_AI25'!F13</f>
        <v>lunga</v>
      </c>
      <c r="D18" s="162" t="str">
        <f>'Modulo_D''Ordine_AI25'!G13</f>
        <v>bio</v>
      </c>
      <c r="E18" s="150">
        <f>'Modulo_D''Ordine_AI25'!Q13</f>
        <v>0</v>
      </c>
    </row>
    <row r="19" spans="2:5" x14ac:dyDescent="0.2">
      <c r="B19" s="162" t="str">
        <f>'Modulo_D''Ordine_AI25'!E15</f>
        <v>FELPA INTERA</v>
      </c>
      <c r="C19" s="162" t="str">
        <f>'Modulo_D''Ordine_AI25'!F15</f>
        <v>lunga</v>
      </c>
      <c r="D19" s="162" t="str">
        <f>'Modulo_D''Ordine_AI25'!G15</f>
        <v>bio</v>
      </c>
      <c r="E19" s="150">
        <f>'Modulo_D''Ordine_AI25'!Q15</f>
        <v>0</v>
      </c>
    </row>
    <row r="20" spans="2:5" x14ac:dyDescent="0.2">
      <c r="B20" s="162" t="str">
        <f>'Modulo_D''Ordine_AI25'!E17</f>
        <v>FELPA INTERA</v>
      </c>
      <c r="C20" s="162" t="str">
        <f>'Modulo_D''Ordine_AI25'!F17</f>
        <v>lunga</v>
      </c>
      <c r="D20" s="162" t="str">
        <f>'Modulo_D''Ordine_AI25'!G17</f>
        <v>bio</v>
      </c>
      <c r="E20" s="150">
        <f>'Modulo_D''Ordine_AI25'!Q17</f>
        <v>0</v>
      </c>
    </row>
    <row r="21" spans="2:5" x14ac:dyDescent="0.2">
      <c r="B21" s="162" t="str">
        <f>'Modulo_D''Ordine_AI25'!E19</f>
        <v>FELPA INTERA</v>
      </c>
      <c r="C21" s="162" t="str">
        <f>'Modulo_D''Ordine_AI25'!F19</f>
        <v>lunga</v>
      </c>
      <c r="D21" s="162" t="str">
        <f>'Modulo_D''Ordine_AI25'!G19</f>
        <v>bio</v>
      </c>
      <c r="E21" s="150">
        <f>'Modulo_D''Ordine_AI25'!Q19</f>
        <v>0</v>
      </c>
    </row>
    <row r="22" spans="2:5" x14ac:dyDescent="0.2">
      <c r="B22" s="162" t="str">
        <f>'Modulo_D''Ordine_AI25'!E21</f>
        <v>FELPA INTERA</v>
      </c>
      <c r="C22" s="162" t="str">
        <f>'Modulo_D''Ordine_AI25'!F21</f>
        <v>lunga</v>
      </c>
      <c r="D22" s="162" t="str">
        <f>'Modulo_D''Ordine_AI25'!G21</f>
        <v>bio</v>
      </c>
      <c r="E22" s="150">
        <f>'Modulo_D''Ordine_AI25'!Q21</f>
        <v>0</v>
      </c>
    </row>
    <row r="23" spans="2:5" x14ac:dyDescent="0.2">
      <c r="B23" s="162" t="str">
        <f>'Modulo_D''Ordine_AI25'!E23</f>
        <v>FELPA INTERA</v>
      </c>
      <c r="C23" s="162" t="str">
        <f>'Modulo_D''Ordine_AI25'!F23</f>
        <v>lunga</v>
      </c>
      <c r="D23" s="162" t="str">
        <f>'Modulo_D''Ordine_AI25'!G23</f>
        <v>bio</v>
      </c>
      <c r="E23" s="150">
        <f>'Modulo_D''Ordine_AI25'!Q23</f>
        <v>0</v>
      </c>
    </row>
    <row r="24" spans="2:5" x14ac:dyDescent="0.2">
      <c r="B24" s="162" t="str">
        <f>'Modulo_D''Ordine_AI25'!E25</f>
        <v>FELPA INTERA</v>
      </c>
      <c r="C24" s="162" t="str">
        <f>'Modulo_D''Ordine_AI25'!F25</f>
        <v>lunga</v>
      </c>
      <c r="D24" s="162" t="str">
        <f>'Modulo_D''Ordine_AI25'!G25</f>
        <v>bio</v>
      </c>
      <c r="E24" s="150">
        <f>'Modulo_D''Ordine_AI25'!Q25</f>
        <v>0</v>
      </c>
    </row>
    <row r="25" spans="2:5" x14ac:dyDescent="0.2">
      <c r="B25" s="150" t="str">
        <f>'Modulo_D''Ordine_AI25'!E30</f>
        <v>T-SHIRT</v>
      </c>
      <c r="C25" s="150" t="str">
        <f>'Modulo_D''Ordine_AI25'!F30</f>
        <v>CORTA</v>
      </c>
      <c r="D25" s="1" t="str">
        <f>'Modulo_D''Ordine_AI25'!G30</f>
        <v>FAIR TRADE</v>
      </c>
      <c r="E25" s="150">
        <f>'Modulo_D''Ordine_AI25'!Q30</f>
        <v>0</v>
      </c>
    </row>
    <row r="26" spans="2:5" x14ac:dyDescent="0.2">
      <c r="B26" s="150" t="str">
        <f>'Modulo_D''Ordine_AI25'!E31</f>
        <v>T-SHIRT</v>
      </c>
      <c r="C26" s="150" t="str">
        <f>'Modulo_D''Ordine_AI25'!F31</f>
        <v>CORTA</v>
      </c>
      <c r="D26" s="1" t="str">
        <f>'Modulo_D''Ordine_AI25'!G31</f>
        <v>FAIR TRADE</v>
      </c>
      <c r="E26" s="150">
        <f>'Modulo_D''Ordine_AI25'!Q31</f>
        <v>0</v>
      </c>
    </row>
    <row r="27" spans="2:5" x14ac:dyDescent="0.2">
      <c r="B27" s="150" t="str">
        <f>'Modulo_D''Ordine_AI25'!E32</f>
        <v>T-SHIRT</v>
      </c>
      <c r="C27" s="150" t="str">
        <f>'Modulo_D''Ordine_AI25'!F32</f>
        <v>CORTA</v>
      </c>
      <c r="D27" s="1" t="str">
        <f>'Modulo_D''Ordine_AI25'!G32</f>
        <v>FAIR TRADE</v>
      </c>
      <c r="E27" s="150">
        <f>'Modulo_D''Ordine_AI25'!Q32</f>
        <v>0</v>
      </c>
    </row>
    <row r="28" spans="2:5" x14ac:dyDescent="0.2">
      <c r="B28" s="150" t="str">
        <f>'Modulo_D''Ordine_AI25'!E38</f>
        <v>T-SHIRT</v>
      </c>
      <c r="C28" s="150" t="str">
        <f>'Modulo_D''Ordine_AI25'!F38</f>
        <v>CORTA</v>
      </c>
      <c r="D28" s="1" t="str">
        <f>'Modulo_D''Ordine_AI25'!G38</f>
        <v>FAIR TRADE</v>
      </c>
      <c r="E28" s="150">
        <f>'Modulo_D''Ordine_AI25'!Q38</f>
        <v>0</v>
      </c>
    </row>
    <row r="29" spans="2:5" x14ac:dyDescent="0.2">
      <c r="B29" s="150" t="str">
        <f>'Modulo_D''Ordine_AI25'!E39</f>
        <v>T-SHIRT</v>
      </c>
      <c r="C29" s="150" t="str">
        <f>'Modulo_D''Ordine_AI25'!F39</f>
        <v>CORTA</v>
      </c>
      <c r="D29" s="1" t="str">
        <f>'Modulo_D''Ordine_AI25'!G39</f>
        <v>FAIR TRADE</v>
      </c>
      <c r="E29" s="150">
        <f>'Modulo_D''Ordine_AI25'!Q39</f>
        <v>0</v>
      </c>
    </row>
    <row r="30" spans="2:5" x14ac:dyDescent="0.2">
      <c r="B30" s="150" t="str">
        <f>'Modulo_D''Ordine_AI25'!E40</f>
        <v>T-SHIRT</v>
      </c>
      <c r="C30" s="150" t="str">
        <f>'Modulo_D''Ordine_AI25'!F40</f>
        <v>CORTA</v>
      </c>
      <c r="D30" s="1" t="str">
        <f>'Modulo_D''Ordine_AI25'!G40</f>
        <v>FAIR TRADE</v>
      </c>
      <c r="E30" s="150">
        <f>'Modulo_D''Ordine_AI25'!Q40</f>
        <v>0</v>
      </c>
    </row>
    <row r="31" spans="2:5" x14ac:dyDescent="0.2">
      <c r="B31" s="150" t="str">
        <f>'Modulo_D''Ordine_AI25'!E46</f>
        <v>T-SHIRT</v>
      </c>
      <c r="C31" s="150" t="str">
        <f>'Modulo_D''Ordine_AI25'!F46</f>
        <v>CORTA</v>
      </c>
      <c r="D31" s="1" t="str">
        <f>'Modulo_D''Ordine_AI25'!G46</f>
        <v>FAIR TRADE</v>
      </c>
      <c r="E31" s="150">
        <f>'Modulo_D''Ordine_AI25'!Q46</f>
        <v>0</v>
      </c>
    </row>
    <row r="32" spans="2:5" x14ac:dyDescent="0.2">
      <c r="B32" s="150" t="str">
        <f>'Modulo_D''Ordine_AI25'!E47</f>
        <v>T-SHIRT</v>
      </c>
      <c r="C32" s="150" t="str">
        <f>'Modulo_D''Ordine_AI25'!F47</f>
        <v>CORTA</v>
      </c>
      <c r="D32" s="1" t="str">
        <f>'Modulo_D''Ordine_AI25'!G47</f>
        <v>FAIR TRADE</v>
      </c>
      <c r="E32" s="150">
        <f>'Modulo_D''Ordine_AI25'!Q47</f>
        <v>0</v>
      </c>
    </row>
    <row r="33" spans="2:5" x14ac:dyDescent="0.2">
      <c r="B33" s="150" t="str">
        <f>'Modulo_D''Ordine_AI25'!E48</f>
        <v>T-SHIRT</v>
      </c>
      <c r="C33" s="150" t="str">
        <f>'Modulo_D''Ordine_AI25'!F48</f>
        <v>CORTA</v>
      </c>
      <c r="D33" s="1" t="str">
        <f>'Modulo_D''Ordine_AI25'!G48</f>
        <v>FAIR TRADE</v>
      </c>
      <c r="E33" s="150">
        <f>'Modulo_D''Ordine_AI25'!Q48</f>
        <v>0</v>
      </c>
    </row>
    <row r="34" spans="2:5" x14ac:dyDescent="0.2">
      <c r="B34" s="150" t="str">
        <f>'Modulo_D''Ordine_AI25'!E54</f>
        <v>T-SHIRT</v>
      </c>
      <c r="C34" s="150" t="str">
        <f>'Modulo_D''Ordine_AI25'!F54</f>
        <v>CORTA</v>
      </c>
      <c r="D34" s="1" t="str">
        <f>'Modulo_D''Ordine_AI25'!G54</f>
        <v>FAIR TRADE</v>
      </c>
      <c r="E34" s="150">
        <f>'Modulo_D''Ordine_AI25'!Q54</f>
        <v>0</v>
      </c>
    </row>
    <row r="35" spans="2:5" x14ac:dyDescent="0.2">
      <c r="B35" s="150" t="str">
        <f>'Modulo_D''Ordine_AI25'!E55</f>
        <v>T-SHIRT</v>
      </c>
      <c r="C35" s="150" t="str">
        <f>'Modulo_D''Ordine_AI25'!F55</f>
        <v>CORTA</v>
      </c>
      <c r="D35" s="1" t="str">
        <f>'Modulo_D''Ordine_AI25'!G55</f>
        <v>FAIR TRADE</v>
      </c>
      <c r="E35" s="150">
        <f>'Modulo_D''Ordine_AI25'!Q55</f>
        <v>0</v>
      </c>
    </row>
    <row r="36" spans="2:5" x14ac:dyDescent="0.2">
      <c r="B36" s="150" t="str">
        <f>'Modulo_D''Ordine_AI25'!E56</f>
        <v>T-SHIRT</v>
      </c>
      <c r="C36" s="150" t="str">
        <f>'Modulo_D''Ordine_AI25'!F56</f>
        <v>CORTA</v>
      </c>
      <c r="D36" s="1" t="str">
        <f>'Modulo_D''Ordine_AI25'!G56</f>
        <v>FAIR TRADE</v>
      </c>
      <c r="E36" s="150">
        <f>'Modulo_D''Ordine_AI25'!Q56</f>
        <v>0</v>
      </c>
    </row>
    <row r="37" spans="2:5" x14ac:dyDescent="0.2">
      <c r="B37" s="150" t="str">
        <f>'Modulo_D''Ordine_AI25'!E62</f>
        <v>T-SHIRT</v>
      </c>
      <c r="C37" s="150" t="str">
        <f>'Modulo_D''Ordine_AI25'!F62</f>
        <v>CORTA</v>
      </c>
      <c r="D37" s="1" t="str">
        <f>'Modulo_D''Ordine_AI25'!G62</f>
        <v>FAIR TRADE</v>
      </c>
      <c r="E37" s="150">
        <f>'Modulo_D''Ordine_AI25'!Q62</f>
        <v>0</v>
      </c>
    </row>
    <row r="38" spans="2:5" x14ac:dyDescent="0.2">
      <c r="B38" s="150" t="str">
        <f>'Modulo_D''Ordine_AI25'!E63</f>
        <v>T-SHIRT</v>
      </c>
      <c r="C38" s="150" t="str">
        <f>'Modulo_D''Ordine_AI25'!F63</f>
        <v>CORTA</v>
      </c>
      <c r="D38" s="1" t="str">
        <f>'Modulo_D''Ordine_AI25'!G63</f>
        <v>FAIR TRADE</v>
      </c>
      <c r="E38" s="150">
        <f>'Modulo_D''Ordine_AI25'!Q63</f>
        <v>0</v>
      </c>
    </row>
    <row r="39" spans="2:5" x14ac:dyDescent="0.2">
      <c r="B39" s="150" t="str">
        <f>'Modulo_D''Ordine_AI25'!E64</f>
        <v>T-SHIRT</v>
      </c>
      <c r="C39" s="150" t="str">
        <f>'Modulo_D''Ordine_AI25'!F64</f>
        <v>CORTA</v>
      </c>
      <c r="D39" s="1" t="str">
        <f>'Modulo_D''Ordine_AI25'!G64</f>
        <v>FAIR TRADE</v>
      </c>
      <c r="E39" s="150">
        <f>'Modulo_D''Ordine_AI25'!Q64</f>
        <v>0</v>
      </c>
    </row>
    <row r="40" spans="2:5" x14ac:dyDescent="0.2">
      <c r="B40" s="150" t="str">
        <f>'Modulo_D''Ordine_AI25'!E70</f>
        <v>T-SHIRT</v>
      </c>
      <c r="C40" s="150" t="str">
        <f>'Modulo_D''Ordine_AI25'!F70</f>
        <v>CORTA</v>
      </c>
      <c r="D40" s="1" t="str">
        <f>'Modulo_D''Ordine_AI25'!G70</f>
        <v>FAIR TRADE</v>
      </c>
      <c r="E40" s="150">
        <f>'Modulo_D''Ordine_AI25'!Q70</f>
        <v>0</v>
      </c>
    </row>
    <row r="41" spans="2:5" x14ac:dyDescent="0.2">
      <c r="B41" s="150" t="str">
        <f>'Modulo_D''Ordine_AI25'!E71</f>
        <v>T-SHIRT</v>
      </c>
      <c r="C41" s="150" t="str">
        <f>'Modulo_D''Ordine_AI25'!F71</f>
        <v>CORTA</v>
      </c>
      <c r="D41" s="1" t="str">
        <f>'Modulo_D''Ordine_AI25'!G71</f>
        <v>FAIR TRADE</v>
      </c>
      <c r="E41" s="150">
        <f>'Modulo_D''Ordine_AI25'!Q71</f>
        <v>0</v>
      </c>
    </row>
    <row r="42" spans="2:5" x14ac:dyDescent="0.2">
      <c r="B42" s="150" t="str">
        <f>'Modulo_D''Ordine_AI25'!E72</f>
        <v>T-SHIRT</v>
      </c>
      <c r="C42" s="150" t="str">
        <f>'Modulo_D''Ordine_AI25'!F72</f>
        <v>CORTA</v>
      </c>
      <c r="D42" s="1" t="str">
        <f>'Modulo_D''Ordine_AI25'!G72</f>
        <v>FAIR TRADE</v>
      </c>
      <c r="E42" s="150">
        <f>'Modulo_D''Ordine_AI25'!Q72</f>
        <v>0</v>
      </c>
    </row>
    <row r="43" spans="2:5" x14ac:dyDescent="0.2">
      <c r="B43" s="150" t="str">
        <f>'Modulo_D''Ordine_AI25'!E78</f>
        <v>T-SHIRT</v>
      </c>
      <c r="C43" s="150" t="str">
        <f>'Modulo_D''Ordine_AI25'!F78</f>
        <v>CORTA</v>
      </c>
      <c r="D43" s="1" t="str">
        <f>'Modulo_D''Ordine_AI25'!G78</f>
        <v>FAIR TRADE</v>
      </c>
      <c r="E43" s="150">
        <f>'Modulo_D''Ordine_AI25'!Q78</f>
        <v>0</v>
      </c>
    </row>
    <row r="44" spans="2:5" x14ac:dyDescent="0.2">
      <c r="B44" s="150" t="str">
        <f>'Modulo_D''Ordine_AI25'!E79</f>
        <v>T-SHIRT</v>
      </c>
      <c r="C44" s="150" t="str">
        <f>'Modulo_D''Ordine_AI25'!F79</f>
        <v>CORTA</v>
      </c>
      <c r="D44" s="1" t="str">
        <f>'Modulo_D''Ordine_AI25'!G79</f>
        <v>FAIR TRADE</v>
      </c>
      <c r="E44" s="150">
        <f>'Modulo_D''Ordine_AI25'!Q79</f>
        <v>0</v>
      </c>
    </row>
    <row r="45" spans="2:5" x14ac:dyDescent="0.2">
      <c r="B45" s="150" t="str">
        <f>'Modulo_D''Ordine_AI25'!E80</f>
        <v>T-SHIRT</v>
      </c>
      <c r="C45" s="150" t="str">
        <f>'Modulo_D''Ordine_AI25'!F80</f>
        <v>CORTA</v>
      </c>
      <c r="D45" s="1" t="str">
        <f>'Modulo_D''Ordine_AI25'!G80</f>
        <v>FAIR TRADE</v>
      </c>
      <c r="E45" s="150">
        <f>'Modulo_D''Ordine_AI25'!Q80</f>
        <v>0</v>
      </c>
    </row>
    <row r="46" spans="2:5" x14ac:dyDescent="0.2">
      <c r="B46" s="150" t="e">
        <f>'Modulo_D''Ordine_AI25'!#REF!</f>
        <v>#REF!</v>
      </c>
      <c r="C46" s="150" t="e">
        <f>'Modulo_D''Ordine_AI25'!#REF!</f>
        <v>#REF!</v>
      </c>
      <c r="D46" s="1" t="e">
        <f>'Modulo_D''Ordine_AI25'!#REF!</f>
        <v>#REF!</v>
      </c>
      <c r="E46" s="150" t="e">
        <f>'Modulo_D''Ordine_AI25'!#REF!</f>
        <v>#REF!</v>
      </c>
    </row>
    <row r="47" spans="2:5" x14ac:dyDescent="0.2">
      <c r="B47" s="150" t="e">
        <f>'Modulo_D''Ordine_AI25'!#REF!</f>
        <v>#REF!</v>
      </c>
      <c r="C47" s="150" t="e">
        <f>'Modulo_D''Ordine_AI25'!#REF!</f>
        <v>#REF!</v>
      </c>
      <c r="D47" s="1" t="e">
        <f>'Modulo_D''Ordine_AI25'!#REF!</f>
        <v>#REF!</v>
      </c>
      <c r="E47" s="150" t="e">
        <f>'Modulo_D''Ordine_AI25'!#REF!</f>
        <v>#REF!</v>
      </c>
    </row>
    <row r="48" spans="2:5" x14ac:dyDescent="0.2">
      <c r="B48" s="150" t="e">
        <f>'Modulo_D''Ordine_AI25'!#REF!</f>
        <v>#REF!</v>
      </c>
      <c r="C48" s="150" t="e">
        <f>'Modulo_D''Ordine_AI25'!#REF!</f>
        <v>#REF!</v>
      </c>
      <c r="D48" s="1" t="e">
        <f>'Modulo_D''Ordine_AI25'!#REF!</f>
        <v>#REF!</v>
      </c>
      <c r="E48" s="150" t="e">
        <f>'Modulo_D''Ordine_AI25'!#REF!</f>
        <v>#REF!</v>
      </c>
    </row>
    <row r="49" spans="2:5" x14ac:dyDescent="0.2">
      <c r="B49" s="150" t="str">
        <f>'Modulo_D''Ordine_AI25'!E86</f>
        <v>T-SHIRT</v>
      </c>
      <c r="C49" s="150" t="str">
        <f>'Modulo_D''Ordine_AI25'!F86</f>
        <v>CORTA</v>
      </c>
      <c r="D49" s="1" t="str">
        <f>'Modulo_D''Ordine_AI25'!G86</f>
        <v>FAIR TRADE</v>
      </c>
      <c r="E49" s="150">
        <f>'Modulo_D''Ordine_AI25'!Q86</f>
        <v>0</v>
      </c>
    </row>
    <row r="50" spans="2:5" x14ac:dyDescent="0.2">
      <c r="B50" s="150" t="str">
        <f>'Modulo_D''Ordine_AI25'!E87</f>
        <v>T-SHIRT</v>
      </c>
      <c r="C50" s="150" t="str">
        <f>'Modulo_D''Ordine_AI25'!F87</f>
        <v>CORTA</v>
      </c>
      <c r="D50" s="1" t="str">
        <f>'Modulo_D''Ordine_AI25'!G87</f>
        <v>FAIR TRADE</v>
      </c>
      <c r="E50" s="150">
        <f>'Modulo_D''Ordine_AI25'!Q87</f>
        <v>0</v>
      </c>
    </row>
    <row r="51" spans="2:5" x14ac:dyDescent="0.2">
      <c r="B51" s="150" t="str">
        <f>'Modulo_D''Ordine_AI25'!E88</f>
        <v>T-SHIRT</v>
      </c>
      <c r="C51" s="150" t="str">
        <f>'Modulo_D''Ordine_AI25'!F88</f>
        <v>CORTA</v>
      </c>
      <c r="D51" s="1" t="str">
        <f>'Modulo_D''Ordine_AI25'!G88</f>
        <v>FAIR TRADE</v>
      </c>
      <c r="E51" s="150">
        <f>'Modulo_D''Ordine_AI25'!Q88</f>
        <v>0</v>
      </c>
    </row>
    <row r="52" spans="2:5" x14ac:dyDescent="0.2">
      <c r="B52" s="150" t="str">
        <f>'Modulo_D''Ordine_AI25'!E94</f>
        <v>T-SHIRT</v>
      </c>
      <c r="C52" s="150" t="str">
        <f>'Modulo_D''Ordine_AI25'!F94</f>
        <v>CORTA</v>
      </c>
      <c r="D52" s="1" t="str">
        <f>'Modulo_D''Ordine_AI25'!G94</f>
        <v>FAIR TRADE</v>
      </c>
      <c r="E52" s="150">
        <f>'Modulo_D''Ordine_AI25'!Q94</f>
        <v>0</v>
      </c>
    </row>
    <row r="53" spans="2:5" x14ac:dyDescent="0.2">
      <c r="B53" s="150" t="str">
        <f>'Modulo_D''Ordine_AI25'!E95</f>
        <v>T-SHIRT</v>
      </c>
      <c r="C53" s="150" t="str">
        <f>'Modulo_D''Ordine_AI25'!F95</f>
        <v>CORTA</v>
      </c>
      <c r="D53" s="1" t="str">
        <f>'Modulo_D''Ordine_AI25'!G95</f>
        <v>FAIR TRADE</v>
      </c>
      <c r="E53" s="150">
        <f>'Modulo_D''Ordine_AI25'!Q95</f>
        <v>0</v>
      </c>
    </row>
    <row r="54" spans="2:5" x14ac:dyDescent="0.2">
      <c r="B54" s="150" t="str">
        <f>'Modulo_D''Ordine_AI25'!E96</f>
        <v>T-SHIRT</v>
      </c>
      <c r="C54" s="150" t="str">
        <f>'Modulo_D''Ordine_AI25'!F96</f>
        <v>CORTA</v>
      </c>
      <c r="D54" s="1" t="str">
        <f>'Modulo_D''Ordine_AI25'!G96</f>
        <v>FAIR TRADE</v>
      </c>
      <c r="E54" s="150">
        <f>'Modulo_D''Ordine_AI25'!Q96</f>
        <v>0</v>
      </c>
    </row>
    <row r="55" spans="2:5" x14ac:dyDescent="0.2">
      <c r="B55" s="150" t="str">
        <f>'Modulo_D''Ordine_AI25'!E102</f>
        <v>T-SHIRT</v>
      </c>
      <c r="C55" s="150" t="str">
        <f>'Modulo_D''Ordine_AI25'!F102</f>
        <v>CORTA</v>
      </c>
      <c r="D55" s="1" t="str">
        <f>'Modulo_D''Ordine_AI25'!G102</f>
        <v>FAIR TRADE</v>
      </c>
      <c r="E55" s="150">
        <f>'Modulo_D''Ordine_AI25'!Q102</f>
        <v>0</v>
      </c>
    </row>
    <row r="56" spans="2:5" x14ac:dyDescent="0.2">
      <c r="B56" s="150" t="str">
        <f>'Modulo_D''Ordine_AI25'!E103</f>
        <v>T-SHIRT</v>
      </c>
      <c r="C56" s="150" t="str">
        <f>'Modulo_D''Ordine_AI25'!F103</f>
        <v>CORTA</v>
      </c>
      <c r="D56" s="1" t="str">
        <f>'Modulo_D''Ordine_AI25'!G103</f>
        <v>FAIR TRADE</v>
      </c>
      <c r="E56" s="150">
        <f>'Modulo_D''Ordine_AI25'!Q103</f>
        <v>0</v>
      </c>
    </row>
    <row r="57" spans="2:5" x14ac:dyDescent="0.2">
      <c r="B57" s="150" t="str">
        <f>'Modulo_D''Ordine_AI25'!E104</f>
        <v>T-SHIRT</v>
      </c>
      <c r="C57" s="150" t="str">
        <f>'Modulo_D''Ordine_AI25'!F104</f>
        <v>CORTA</v>
      </c>
      <c r="D57" s="1" t="str">
        <f>'Modulo_D''Ordine_AI25'!G104</f>
        <v>FAIR TRADE</v>
      </c>
      <c r="E57" s="150">
        <f>'Modulo_D''Ordine_AI25'!Q104</f>
        <v>0</v>
      </c>
    </row>
    <row r="58" spans="2:5" x14ac:dyDescent="0.2">
      <c r="B58" s="150" t="str">
        <f>'Modulo_D''Ordine_AI25'!E110</f>
        <v>T-SHIRT</v>
      </c>
      <c r="C58" s="150" t="str">
        <f>'Modulo_D''Ordine_AI25'!F110</f>
        <v>CORTA</v>
      </c>
      <c r="D58" s="1" t="str">
        <f>'Modulo_D''Ordine_AI25'!G110</f>
        <v>FAIR TRADE</v>
      </c>
      <c r="E58" s="150">
        <f>'Modulo_D''Ordine_AI25'!Q110</f>
        <v>0</v>
      </c>
    </row>
    <row r="59" spans="2:5" x14ac:dyDescent="0.2">
      <c r="B59" s="150" t="str">
        <f>'Modulo_D''Ordine_AI25'!E111</f>
        <v>T-SHIRT</v>
      </c>
      <c r="C59" s="150" t="str">
        <f>'Modulo_D''Ordine_AI25'!F111</f>
        <v>CORTA</v>
      </c>
      <c r="D59" s="1" t="str">
        <f>'Modulo_D''Ordine_AI25'!G111</f>
        <v>FAIR TRADE</v>
      </c>
      <c r="E59" s="150">
        <f>'Modulo_D''Ordine_AI25'!Q111</f>
        <v>0</v>
      </c>
    </row>
    <row r="60" spans="2:5" x14ac:dyDescent="0.2">
      <c r="B60" s="150" t="str">
        <f>'Modulo_D''Ordine_AI25'!E112</f>
        <v>T-SHIRT</v>
      </c>
      <c r="C60" s="150" t="str">
        <f>'Modulo_D''Ordine_AI25'!F112</f>
        <v>CORTA</v>
      </c>
      <c r="D60" s="1" t="str">
        <f>'Modulo_D''Ordine_AI25'!G112</f>
        <v>FAIR TRADE</v>
      </c>
      <c r="E60" s="150">
        <f>'Modulo_D''Ordine_AI25'!Q112</f>
        <v>0</v>
      </c>
    </row>
    <row r="61" spans="2:5" x14ac:dyDescent="0.2">
      <c r="B61" s="150" t="str">
        <f>'Modulo_D''Ordine_AI25'!E118</f>
        <v>T-SHIRT</v>
      </c>
      <c r="C61" s="150" t="str">
        <f>'Modulo_D''Ordine_AI25'!F118</f>
        <v>CORTA</v>
      </c>
      <c r="D61" s="1" t="str">
        <f>'Modulo_D''Ordine_AI25'!G118</f>
        <v>FAIR TRADE</v>
      </c>
      <c r="E61" s="150">
        <f>'Modulo_D''Ordine_AI25'!Q118</f>
        <v>0</v>
      </c>
    </row>
    <row r="62" spans="2:5" x14ac:dyDescent="0.2">
      <c r="B62" s="150" t="str">
        <f>'Modulo_D''Ordine_AI25'!E119</f>
        <v>T-SHIRT</v>
      </c>
      <c r="C62" s="150" t="str">
        <f>'Modulo_D''Ordine_AI25'!F119</f>
        <v>CORTA</v>
      </c>
      <c r="D62" s="1" t="str">
        <f>'Modulo_D''Ordine_AI25'!G119</f>
        <v>FAIR TRADE</v>
      </c>
      <c r="E62" s="150">
        <f>'Modulo_D''Ordine_AI25'!Q119</f>
        <v>0</v>
      </c>
    </row>
    <row r="63" spans="2:5" x14ac:dyDescent="0.2">
      <c r="B63" s="150" t="str">
        <f>'Modulo_D''Ordine_AI25'!E120</f>
        <v>T-SHIRT</v>
      </c>
      <c r="C63" s="150" t="str">
        <f>'Modulo_D''Ordine_AI25'!F120</f>
        <v>CORTA</v>
      </c>
      <c r="D63" s="1" t="str">
        <f>'Modulo_D''Ordine_AI25'!G120</f>
        <v>FAIR TRADE</v>
      </c>
      <c r="E63" s="150">
        <f>'Modulo_D''Ordine_AI25'!Q120</f>
        <v>0</v>
      </c>
    </row>
    <row r="64" spans="2:5" x14ac:dyDescent="0.2">
      <c r="B64" s="150" t="e">
        <f>'Modulo_D''Ordine_AI25'!#REF!</f>
        <v>#REF!</v>
      </c>
      <c r="C64" s="150" t="e">
        <f>'Modulo_D''Ordine_AI25'!#REF!</f>
        <v>#REF!</v>
      </c>
      <c r="D64" s="1" t="e">
        <f>'Modulo_D''Ordine_AI25'!#REF!</f>
        <v>#REF!</v>
      </c>
      <c r="E64" s="150" t="e">
        <f>'Modulo_D''Ordine_AI25'!#REF!</f>
        <v>#REF!</v>
      </c>
    </row>
    <row r="65" spans="2:5" x14ac:dyDescent="0.2">
      <c r="B65" s="150" t="e">
        <f>'Modulo_D''Ordine_AI25'!#REF!</f>
        <v>#REF!</v>
      </c>
      <c r="C65" s="150" t="e">
        <f>'Modulo_D''Ordine_AI25'!#REF!</f>
        <v>#REF!</v>
      </c>
      <c r="D65" s="1" t="e">
        <f>'Modulo_D''Ordine_AI25'!#REF!</f>
        <v>#REF!</v>
      </c>
      <c r="E65" s="150" t="e">
        <f>'Modulo_D''Ordine_AI25'!#REF!</f>
        <v>#REF!</v>
      </c>
    </row>
    <row r="66" spans="2:5" x14ac:dyDescent="0.2">
      <c r="B66" s="150" t="e">
        <f>'Modulo_D''Ordine_AI25'!#REF!</f>
        <v>#REF!</v>
      </c>
      <c r="C66" s="150" t="e">
        <f>'Modulo_D''Ordine_AI25'!#REF!</f>
        <v>#REF!</v>
      </c>
      <c r="D66" s="1" t="e">
        <f>'Modulo_D''Ordine_AI25'!#REF!</f>
        <v>#REF!</v>
      </c>
      <c r="E66" s="150" t="e">
        <f>'Modulo_D''Ordine_AI25'!#REF!</f>
        <v>#REF!</v>
      </c>
    </row>
    <row r="67" spans="2:5" x14ac:dyDescent="0.2">
      <c r="B67" s="150" t="str">
        <f>'Modulo_D''Ordine_AI25'!E126</f>
        <v>T-SHIRT</v>
      </c>
      <c r="C67" s="150" t="str">
        <f>'Modulo_D''Ordine_AI25'!F126</f>
        <v>CORTA</v>
      </c>
      <c r="D67" s="1" t="str">
        <f>'Modulo_D''Ordine_AI25'!G126</f>
        <v>FAIR TRADE</v>
      </c>
      <c r="E67" s="150">
        <f>'Modulo_D''Ordine_AI25'!Q126</f>
        <v>0</v>
      </c>
    </row>
    <row r="68" spans="2:5" x14ac:dyDescent="0.2">
      <c r="B68" s="150" t="str">
        <f>'Modulo_D''Ordine_AI25'!E127</f>
        <v>T-SHIRT</v>
      </c>
      <c r="C68" s="150" t="str">
        <f>'Modulo_D''Ordine_AI25'!F127</f>
        <v>CORTA</v>
      </c>
      <c r="D68" s="1" t="str">
        <f>'Modulo_D''Ordine_AI25'!G127</f>
        <v>FAIR TRADE</v>
      </c>
      <c r="E68" s="150">
        <f>'Modulo_D''Ordine_AI25'!Q127</f>
        <v>0</v>
      </c>
    </row>
    <row r="69" spans="2:5" x14ac:dyDescent="0.2">
      <c r="B69" s="150" t="str">
        <f>'Modulo_D''Ordine_AI25'!E128</f>
        <v>T-SHIRT</v>
      </c>
      <c r="C69" s="150" t="str">
        <f>'Modulo_D''Ordine_AI25'!F128</f>
        <v>CORTA</v>
      </c>
      <c r="D69" s="1" t="str">
        <f>'Modulo_D''Ordine_AI25'!G128</f>
        <v>FAIR TRADE</v>
      </c>
      <c r="E69" s="150">
        <f>'Modulo_D''Ordine_AI25'!Q128</f>
        <v>0</v>
      </c>
    </row>
    <row r="70" spans="2:5" x14ac:dyDescent="0.2">
      <c r="B70" s="150" t="str">
        <f>'Modulo_D''Ordine_AI25'!E134</f>
        <v>T-SHIRT</v>
      </c>
      <c r="C70" s="150" t="str">
        <f>'Modulo_D''Ordine_AI25'!F134</f>
        <v>CORTA</v>
      </c>
      <c r="D70" s="1" t="str">
        <f>'Modulo_D''Ordine_AI25'!G134</f>
        <v>FAIR TRADE</v>
      </c>
      <c r="E70" s="150">
        <f>'Modulo_D''Ordine_AI25'!Q134</f>
        <v>0</v>
      </c>
    </row>
    <row r="71" spans="2:5" x14ac:dyDescent="0.2">
      <c r="B71" s="150" t="str">
        <f>'Modulo_D''Ordine_AI25'!E135</f>
        <v>T-SHIRT</v>
      </c>
      <c r="C71" s="150" t="str">
        <f>'Modulo_D''Ordine_AI25'!F135</f>
        <v>CORTA</v>
      </c>
      <c r="D71" s="1" t="str">
        <f>'Modulo_D''Ordine_AI25'!G135</f>
        <v>FAIR TRADE</v>
      </c>
      <c r="E71" s="150">
        <f>'Modulo_D''Ordine_AI25'!Q135</f>
        <v>0</v>
      </c>
    </row>
    <row r="72" spans="2:5" x14ac:dyDescent="0.2">
      <c r="B72" s="150" t="str">
        <f>'Modulo_D''Ordine_AI25'!E136</f>
        <v>T-SHIRT</v>
      </c>
      <c r="C72" s="150" t="str">
        <f>'Modulo_D''Ordine_AI25'!F136</f>
        <v>CORTA</v>
      </c>
      <c r="D72" s="1" t="str">
        <f>'Modulo_D''Ordine_AI25'!G136</f>
        <v>FAIR TRADE</v>
      </c>
      <c r="E72" s="150">
        <f>'Modulo_D''Ordine_AI25'!Q136</f>
        <v>0</v>
      </c>
    </row>
    <row r="73" spans="2:5" x14ac:dyDescent="0.2">
      <c r="B73" s="150" t="str">
        <f>'Modulo_D''Ordine_AI25'!E142</f>
        <v>T-SHIRT</v>
      </c>
      <c r="C73" s="150" t="str">
        <f>'Modulo_D''Ordine_AI25'!F142</f>
        <v>CORTA</v>
      </c>
      <c r="D73" s="1" t="str">
        <f>'Modulo_D''Ordine_AI25'!G142</f>
        <v>FAIR TRADE</v>
      </c>
      <c r="E73" s="150">
        <f>'Modulo_D''Ordine_AI25'!Q142</f>
        <v>0</v>
      </c>
    </row>
    <row r="74" spans="2:5" x14ac:dyDescent="0.2">
      <c r="B74" s="150" t="str">
        <f>'Modulo_D''Ordine_AI25'!E143</f>
        <v>T-SHIRT</v>
      </c>
      <c r="C74" s="150" t="str">
        <f>'Modulo_D''Ordine_AI25'!F143</f>
        <v>CORTA</v>
      </c>
      <c r="D74" s="1" t="str">
        <f>'Modulo_D''Ordine_AI25'!G143</f>
        <v>FAIR TRADE</v>
      </c>
      <c r="E74" s="150">
        <f>'Modulo_D''Ordine_AI25'!Q143</f>
        <v>0</v>
      </c>
    </row>
    <row r="75" spans="2:5" x14ac:dyDescent="0.2">
      <c r="B75" s="150" t="str">
        <f>'Modulo_D''Ordine_AI25'!E144</f>
        <v>T-SHIRT</v>
      </c>
      <c r="C75" s="150" t="str">
        <f>'Modulo_D''Ordine_AI25'!F144</f>
        <v>CORTA</v>
      </c>
      <c r="D75" s="1" t="str">
        <f>'Modulo_D''Ordine_AI25'!G144</f>
        <v>FAIR TRADE</v>
      </c>
      <c r="E75" s="150">
        <f>'Modulo_D''Ordine_AI25'!Q144</f>
        <v>0</v>
      </c>
    </row>
    <row r="76" spans="2:5" x14ac:dyDescent="0.2">
      <c r="B76" s="150" t="str">
        <f>'Modulo_D''Ordine_AI25'!E150</f>
        <v>T-SHIRT</v>
      </c>
      <c r="C76" s="150" t="str">
        <f>'Modulo_D''Ordine_AI25'!F150</f>
        <v>CORTA</v>
      </c>
      <c r="D76" s="1" t="str">
        <f>'Modulo_D''Ordine_AI25'!G150</f>
        <v>FAIR TRADE</v>
      </c>
      <c r="E76" s="150">
        <f>'Modulo_D''Ordine_AI25'!Q150</f>
        <v>0</v>
      </c>
    </row>
    <row r="77" spans="2:5" x14ac:dyDescent="0.2">
      <c r="B77" s="150" t="str">
        <f>'Modulo_D''Ordine_AI25'!E151</f>
        <v>T-SHIRT</v>
      </c>
      <c r="C77" s="150" t="str">
        <f>'Modulo_D''Ordine_AI25'!F151</f>
        <v>CORTA</v>
      </c>
      <c r="D77" s="1" t="str">
        <f>'Modulo_D''Ordine_AI25'!G151</f>
        <v>FAIR TRADE</v>
      </c>
      <c r="E77" s="150">
        <f>'Modulo_D''Ordine_AI25'!Q151</f>
        <v>0</v>
      </c>
    </row>
    <row r="78" spans="2:5" x14ac:dyDescent="0.2">
      <c r="B78" s="150" t="str">
        <f>'Modulo_D''Ordine_AI25'!E152</f>
        <v>T-SHIRT</v>
      </c>
      <c r="C78" s="150" t="str">
        <f>'Modulo_D''Ordine_AI25'!F152</f>
        <v>CORTA</v>
      </c>
      <c r="D78" s="1" t="str">
        <f>'Modulo_D''Ordine_AI25'!G152</f>
        <v>FAIR TRADE</v>
      </c>
      <c r="E78" s="150">
        <f>'Modulo_D''Ordine_AI25'!Q152</f>
        <v>0</v>
      </c>
    </row>
    <row r="79" spans="2:5" x14ac:dyDescent="0.2">
      <c r="B79" s="150" t="str">
        <f>'Modulo_D''Ordine_AI25'!E35</f>
        <v>T-SHIRT</v>
      </c>
      <c r="C79" s="150" t="str">
        <f>'Modulo_D''Ordine_AI25'!F35</f>
        <v>CORTA</v>
      </c>
      <c r="D79" s="163" t="str">
        <f>'Modulo_D''Ordine_AI25'!G35</f>
        <v>BIO</v>
      </c>
      <c r="E79" s="150">
        <f>'Modulo_D''Ordine_AI25'!Q35</f>
        <v>0</v>
      </c>
    </row>
    <row r="80" spans="2:5" x14ac:dyDescent="0.2">
      <c r="B80" s="150" t="str">
        <f>'Modulo_D''Ordine_AI25'!E36</f>
        <v>T-SHIRT</v>
      </c>
      <c r="C80" s="150" t="str">
        <f>'Modulo_D''Ordine_AI25'!F36</f>
        <v>CORTA</v>
      </c>
      <c r="D80" s="163" t="str">
        <f>'Modulo_D''Ordine_AI25'!G36</f>
        <v>BIO</v>
      </c>
      <c r="E80" s="150">
        <f>'Modulo_D''Ordine_AI25'!Q36</f>
        <v>0</v>
      </c>
    </row>
    <row r="81" spans="2:5" x14ac:dyDescent="0.2">
      <c r="B81" s="150" t="str">
        <f>'Modulo_D''Ordine_AI25'!E37</f>
        <v>T-SHIRT</v>
      </c>
      <c r="C81" s="150" t="str">
        <f>'Modulo_D''Ordine_AI25'!F37</f>
        <v>CORTA</v>
      </c>
      <c r="D81" s="163" t="str">
        <f>'Modulo_D''Ordine_AI25'!G37</f>
        <v>BIO</v>
      </c>
      <c r="E81" s="150">
        <f>'Modulo_D''Ordine_AI25'!Q37</f>
        <v>0</v>
      </c>
    </row>
    <row r="82" spans="2:5" x14ac:dyDescent="0.2">
      <c r="B82" s="150" t="str">
        <f>'Modulo_D''Ordine_AI25'!E43</f>
        <v>T-SHIRT</v>
      </c>
      <c r="C82" s="150" t="str">
        <f>'Modulo_D''Ordine_AI25'!F43</f>
        <v>CORTA</v>
      </c>
      <c r="D82" s="163" t="str">
        <f>'Modulo_D''Ordine_AI25'!G43</f>
        <v>BIO</v>
      </c>
      <c r="E82" s="150">
        <f>'Modulo_D''Ordine_AI25'!Q43</f>
        <v>0</v>
      </c>
    </row>
    <row r="83" spans="2:5" x14ac:dyDescent="0.2">
      <c r="B83" s="150" t="str">
        <f>'Modulo_D''Ordine_AI25'!E44</f>
        <v>T-SHIRT</v>
      </c>
      <c r="C83" s="150" t="str">
        <f>'Modulo_D''Ordine_AI25'!F44</f>
        <v>CORTA</v>
      </c>
      <c r="D83" s="163" t="str">
        <f>'Modulo_D''Ordine_AI25'!G44</f>
        <v>BIO</v>
      </c>
      <c r="E83" s="150">
        <f>'Modulo_D''Ordine_AI25'!Q44</f>
        <v>0</v>
      </c>
    </row>
    <row r="84" spans="2:5" x14ac:dyDescent="0.2">
      <c r="B84" s="150" t="str">
        <f>'Modulo_D''Ordine_AI25'!E45</f>
        <v>T-SHIRT</v>
      </c>
      <c r="C84" s="150" t="str">
        <f>'Modulo_D''Ordine_AI25'!F45</f>
        <v>CORTA</v>
      </c>
      <c r="D84" s="163" t="str">
        <f>'Modulo_D''Ordine_AI25'!G45</f>
        <v>BIO</v>
      </c>
      <c r="E84" s="150">
        <f>'Modulo_D''Ordine_AI25'!Q45</f>
        <v>0</v>
      </c>
    </row>
    <row r="85" spans="2:5" x14ac:dyDescent="0.2">
      <c r="B85" s="150" t="str">
        <f>'Modulo_D''Ordine_AI25'!E51</f>
        <v>T-SHIRT</v>
      </c>
      <c r="C85" s="150" t="str">
        <f>'Modulo_D''Ordine_AI25'!F51</f>
        <v>CORTA</v>
      </c>
      <c r="D85" s="163" t="str">
        <f>'Modulo_D''Ordine_AI25'!G51</f>
        <v>BIO</v>
      </c>
      <c r="E85" s="150">
        <f>'Modulo_D''Ordine_AI25'!Q51</f>
        <v>0</v>
      </c>
    </row>
    <row r="86" spans="2:5" x14ac:dyDescent="0.2">
      <c r="B86" s="150" t="str">
        <f>'Modulo_D''Ordine_AI25'!E52</f>
        <v>T-SHIRT</v>
      </c>
      <c r="C86" s="150" t="str">
        <f>'Modulo_D''Ordine_AI25'!F52</f>
        <v>CORTA</v>
      </c>
      <c r="D86" s="163" t="str">
        <f>'Modulo_D''Ordine_AI25'!G52</f>
        <v>BIO</v>
      </c>
      <c r="E86" s="150">
        <f>'Modulo_D''Ordine_AI25'!Q52</f>
        <v>0</v>
      </c>
    </row>
    <row r="87" spans="2:5" x14ac:dyDescent="0.2">
      <c r="B87" s="150" t="str">
        <f>'Modulo_D''Ordine_AI25'!E53</f>
        <v>T-SHIRT</v>
      </c>
      <c r="C87" s="150" t="str">
        <f>'Modulo_D''Ordine_AI25'!F53</f>
        <v>CORTA</v>
      </c>
      <c r="D87" s="163" t="str">
        <f>'Modulo_D''Ordine_AI25'!G53</f>
        <v>BIO</v>
      </c>
      <c r="E87" s="150">
        <f>'Modulo_D''Ordine_AI25'!Q53</f>
        <v>0</v>
      </c>
    </row>
    <row r="88" spans="2:5" x14ac:dyDescent="0.2">
      <c r="B88" s="150" t="str">
        <f>'Modulo_D''Ordine_AI25'!E59</f>
        <v>T-SHIRT</v>
      </c>
      <c r="C88" s="150" t="str">
        <f>'Modulo_D''Ordine_AI25'!F59</f>
        <v>CORTA</v>
      </c>
      <c r="D88" s="163" t="str">
        <f>'Modulo_D''Ordine_AI25'!G59</f>
        <v>BIO</v>
      </c>
      <c r="E88" s="150">
        <f>'Modulo_D''Ordine_AI25'!Q59</f>
        <v>0</v>
      </c>
    </row>
    <row r="89" spans="2:5" x14ac:dyDescent="0.2">
      <c r="B89" s="150" t="str">
        <f>'Modulo_D''Ordine_AI25'!E60</f>
        <v>T-SHIRT</v>
      </c>
      <c r="C89" s="150" t="str">
        <f>'Modulo_D''Ordine_AI25'!F60</f>
        <v>CORTA</v>
      </c>
      <c r="D89" s="163" t="str">
        <f>'Modulo_D''Ordine_AI25'!G60</f>
        <v>BIO</v>
      </c>
      <c r="E89" s="150">
        <f>'Modulo_D''Ordine_AI25'!Q60</f>
        <v>0</v>
      </c>
    </row>
    <row r="90" spans="2:5" x14ac:dyDescent="0.2">
      <c r="B90" s="150" t="str">
        <f>'Modulo_D''Ordine_AI25'!E61</f>
        <v>T-SHIRT</v>
      </c>
      <c r="C90" s="150" t="str">
        <f>'Modulo_D''Ordine_AI25'!F61</f>
        <v>CORTA</v>
      </c>
      <c r="D90" s="163" t="str">
        <f>'Modulo_D''Ordine_AI25'!G61</f>
        <v>BIO</v>
      </c>
      <c r="E90" s="150">
        <f>'Modulo_D''Ordine_AI25'!Q61</f>
        <v>0</v>
      </c>
    </row>
    <row r="91" spans="2:5" x14ac:dyDescent="0.2">
      <c r="B91" s="150" t="str">
        <f>'Modulo_D''Ordine_AI25'!E67</f>
        <v>T-SHIRT</v>
      </c>
      <c r="C91" s="150" t="str">
        <f>'Modulo_D''Ordine_AI25'!F67</f>
        <v>CORTA</v>
      </c>
      <c r="D91" s="163" t="str">
        <f>'Modulo_D''Ordine_AI25'!G67</f>
        <v>BIO</v>
      </c>
      <c r="E91" s="150">
        <f>'Modulo_D''Ordine_AI25'!Q67</f>
        <v>0</v>
      </c>
    </row>
    <row r="92" spans="2:5" x14ac:dyDescent="0.2">
      <c r="B92" s="150" t="str">
        <f>'Modulo_D''Ordine_AI25'!E68</f>
        <v>T-SHIRT</v>
      </c>
      <c r="C92" s="150" t="str">
        <f>'Modulo_D''Ordine_AI25'!F68</f>
        <v>CORTA</v>
      </c>
      <c r="D92" s="163" t="str">
        <f>'Modulo_D''Ordine_AI25'!G68</f>
        <v>BIO</v>
      </c>
      <c r="E92" s="150">
        <f>'Modulo_D''Ordine_AI25'!Q68</f>
        <v>0</v>
      </c>
    </row>
    <row r="93" spans="2:5" x14ac:dyDescent="0.2">
      <c r="B93" s="150" t="str">
        <f>'Modulo_D''Ordine_AI25'!E69</f>
        <v>T-SHIRT</v>
      </c>
      <c r="C93" s="150" t="str">
        <f>'Modulo_D''Ordine_AI25'!F69</f>
        <v>CORTA</v>
      </c>
      <c r="D93" s="163" t="str">
        <f>'Modulo_D''Ordine_AI25'!G69</f>
        <v>BIO</v>
      </c>
      <c r="E93" s="150">
        <f>'Modulo_D''Ordine_AI25'!Q69</f>
        <v>0</v>
      </c>
    </row>
    <row r="94" spans="2:5" x14ac:dyDescent="0.2">
      <c r="B94" s="150" t="str">
        <f>'Modulo_D''Ordine_AI25'!E75</f>
        <v>T-SHIRT</v>
      </c>
      <c r="C94" s="150" t="str">
        <f>'Modulo_D''Ordine_AI25'!F75</f>
        <v>CORTA</v>
      </c>
      <c r="D94" s="163" t="str">
        <f>'Modulo_D''Ordine_AI25'!G75</f>
        <v>BIO</v>
      </c>
      <c r="E94" s="150">
        <f>'Modulo_D''Ordine_AI25'!Q75</f>
        <v>0</v>
      </c>
    </row>
    <row r="95" spans="2:5" x14ac:dyDescent="0.2">
      <c r="B95" s="150" t="str">
        <f>'Modulo_D''Ordine_AI25'!E76</f>
        <v>T-SHIRT</v>
      </c>
      <c r="C95" s="150" t="str">
        <f>'Modulo_D''Ordine_AI25'!F76</f>
        <v>CORTA</v>
      </c>
      <c r="D95" s="163" t="str">
        <f>'Modulo_D''Ordine_AI25'!G76</f>
        <v>BIO</v>
      </c>
      <c r="E95" s="150">
        <f>'Modulo_D''Ordine_AI25'!Q76</f>
        <v>0</v>
      </c>
    </row>
    <row r="96" spans="2:5" x14ac:dyDescent="0.2">
      <c r="B96" s="150" t="str">
        <f>'Modulo_D''Ordine_AI25'!E77</f>
        <v>T-SHIRT</v>
      </c>
      <c r="C96" s="150" t="str">
        <f>'Modulo_D''Ordine_AI25'!F77</f>
        <v>CORTA</v>
      </c>
      <c r="D96" s="163" t="str">
        <f>'Modulo_D''Ordine_AI25'!G77</f>
        <v>BIO</v>
      </c>
      <c r="E96" s="150">
        <f>'Modulo_D''Ordine_AI25'!Q77</f>
        <v>0</v>
      </c>
    </row>
    <row r="97" spans="2:5" x14ac:dyDescent="0.2">
      <c r="B97" s="150" t="str">
        <f>'Modulo_D''Ordine_AI25'!E83</f>
        <v>T-SHIRT</v>
      </c>
      <c r="C97" s="150" t="str">
        <f>'Modulo_D''Ordine_AI25'!F83</f>
        <v>CORTA</v>
      </c>
      <c r="D97" s="163" t="str">
        <f>'Modulo_D''Ordine_AI25'!G83</f>
        <v>BIO</v>
      </c>
      <c r="E97" s="150">
        <f>'Modulo_D''Ordine_AI25'!Q83</f>
        <v>0</v>
      </c>
    </row>
    <row r="98" spans="2:5" x14ac:dyDescent="0.2">
      <c r="B98" s="150" t="str">
        <f>'Modulo_D''Ordine_AI25'!E84</f>
        <v>T-SHIRT</v>
      </c>
      <c r="C98" s="150" t="str">
        <f>'Modulo_D''Ordine_AI25'!F84</f>
        <v>CORTA</v>
      </c>
      <c r="D98" s="163" t="str">
        <f>'Modulo_D''Ordine_AI25'!G84</f>
        <v>BIO</v>
      </c>
      <c r="E98" s="150">
        <f>'Modulo_D''Ordine_AI25'!Q84</f>
        <v>0</v>
      </c>
    </row>
    <row r="99" spans="2:5" x14ac:dyDescent="0.2">
      <c r="B99" s="150" t="str">
        <f>'Modulo_D''Ordine_AI25'!E85</f>
        <v>T-SHIRT</v>
      </c>
      <c r="C99" s="150" t="str">
        <f>'Modulo_D''Ordine_AI25'!F85</f>
        <v>CORTA</v>
      </c>
      <c r="D99" s="163" t="str">
        <f>'Modulo_D''Ordine_AI25'!G85</f>
        <v>BIO</v>
      </c>
      <c r="E99" s="150">
        <f>'Modulo_D''Ordine_AI25'!Q85</f>
        <v>0</v>
      </c>
    </row>
    <row r="100" spans="2:5" x14ac:dyDescent="0.2">
      <c r="B100" s="150" t="e">
        <f>'Modulo_D''Ordine_AI25'!#REF!</f>
        <v>#REF!</v>
      </c>
      <c r="C100" s="150" t="e">
        <f>'Modulo_D''Ordine_AI25'!#REF!</f>
        <v>#REF!</v>
      </c>
      <c r="D100" s="163" t="e">
        <f>'Modulo_D''Ordine_AI25'!#REF!</f>
        <v>#REF!</v>
      </c>
      <c r="E100" s="150" t="e">
        <f>'Modulo_D''Ordine_AI25'!#REF!</f>
        <v>#REF!</v>
      </c>
    </row>
    <row r="101" spans="2:5" x14ac:dyDescent="0.2">
      <c r="B101" s="150" t="e">
        <f>'Modulo_D''Ordine_AI25'!#REF!</f>
        <v>#REF!</v>
      </c>
      <c r="C101" s="150" t="e">
        <f>'Modulo_D''Ordine_AI25'!#REF!</f>
        <v>#REF!</v>
      </c>
      <c r="D101" s="163" t="e">
        <f>'Modulo_D''Ordine_AI25'!#REF!</f>
        <v>#REF!</v>
      </c>
      <c r="E101" s="150" t="e">
        <f>'Modulo_D''Ordine_AI25'!#REF!</f>
        <v>#REF!</v>
      </c>
    </row>
    <row r="102" spans="2:5" x14ac:dyDescent="0.2">
      <c r="B102" s="150" t="e">
        <f>'Modulo_D''Ordine_AI25'!#REF!</f>
        <v>#REF!</v>
      </c>
      <c r="C102" s="150" t="e">
        <f>'Modulo_D''Ordine_AI25'!#REF!</f>
        <v>#REF!</v>
      </c>
      <c r="D102" s="163" t="e">
        <f>'Modulo_D''Ordine_AI25'!#REF!</f>
        <v>#REF!</v>
      </c>
      <c r="E102" s="150" t="e">
        <f>'Modulo_D''Ordine_AI25'!#REF!</f>
        <v>#REF!</v>
      </c>
    </row>
    <row r="103" spans="2:5" x14ac:dyDescent="0.2">
      <c r="B103" s="150" t="str">
        <f>'Modulo_D''Ordine_AI25'!E91</f>
        <v>T-SHIRT</v>
      </c>
      <c r="C103" s="150" t="str">
        <f>'Modulo_D''Ordine_AI25'!F91</f>
        <v>CORTA</v>
      </c>
      <c r="D103" s="163" t="str">
        <f>'Modulo_D''Ordine_AI25'!G91</f>
        <v>BIO</v>
      </c>
      <c r="E103" s="150">
        <f>'Modulo_D''Ordine_AI25'!Q91</f>
        <v>0</v>
      </c>
    </row>
    <row r="104" spans="2:5" x14ac:dyDescent="0.2">
      <c r="B104" s="150" t="str">
        <f>'Modulo_D''Ordine_AI25'!E92</f>
        <v>T-SHIRT</v>
      </c>
      <c r="C104" s="150" t="str">
        <f>'Modulo_D''Ordine_AI25'!F92</f>
        <v>CORTA</v>
      </c>
      <c r="D104" s="163" t="str">
        <f>'Modulo_D''Ordine_AI25'!G92</f>
        <v>BIO</v>
      </c>
      <c r="E104" s="150">
        <f>'Modulo_D''Ordine_AI25'!Q92</f>
        <v>0</v>
      </c>
    </row>
    <row r="105" spans="2:5" x14ac:dyDescent="0.2">
      <c r="B105" s="150" t="str">
        <f>'Modulo_D''Ordine_AI25'!E93</f>
        <v>T-SHIRT</v>
      </c>
      <c r="C105" s="150" t="str">
        <f>'Modulo_D''Ordine_AI25'!F93</f>
        <v>CORTA</v>
      </c>
      <c r="D105" s="163" t="str">
        <f>'Modulo_D''Ordine_AI25'!G93</f>
        <v>BIO</v>
      </c>
      <c r="E105" s="150">
        <f>'Modulo_D''Ordine_AI25'!Q93</f>
        <v>0</v>
      </c>
    </row>
    <row r="106" spans="2:5" x14ac:dyDescent="0.2">
      <c r="B106" s="150" t="str">
        <f>'Modulo_D''Ordine_AI25'!E99</f>
        <v>T-SHIRT</v>
      </c>
      <c r="C106" s="150" t="str">
        <f>'Modulo_D''Ordine_AI25'!F99</f>
        <v>CORTA</v>
      </c>
      <c r="D106" s="163" t="str">
        <f>'Modulo_D''Ordine_AI25'!G99</f>
        <v>BIO</v>
      </c>
      <c r="E106" s="150">
        <f>'Modulo_D''Ordine_AI25'!Q99</f>
        <v>0</v>
      </c>
    </row>
    <row r="107" spans="2:5" x14ac:dyDescent="0.2">
      <c r="B107" s="150" t="str">
        <f>'Modulo_D''Ordine_AI25'!E100</f>
        <v>T-SHIRT</v>
      </c>
      <c r="C107" s="150" t="str">
        <f>'Modulo_D''Ordine_AI25'!F100</f>
        <v>CORTA</v>
      </c>
      <c r="D107" s="163" t="str">
        <f>'Modulo_D''Ordine_AI25'!G100</f>
        <v>BIO</v>
      </c>
      <c r="E107" s="150">
        <f>'Modulo_D''Ordine_AI25'!Q100</f>
        <v>0</v>
      </c>
    </row>
    <row r="108" spans="2:5" x14ac:dyDescent="0.2">
      <c r="B108" s="150" t="str">
        <f>'Modulo_D''Ordine_AI25'!E101</f>
        <v>T-SHIRT</v>
      </c>
      <c r="C108" s="150" t="str">
        <f>'Modulo_D''Ordine_AI25'!F101</f>
        <v>CORTA</v>
      </c>
      <c r="D108" s="163" t="str">
        <f>'Modulo_D''Ordine_AI25'!G101</f>
        <v>BIO</v>
      </c>
      <c r="E108" s="150">
        <f>'Modulo_D''Ordine_AI25'!Q101</f>
        <v>0</v>
      </c>
    </row>
    <row r="109" spans="2:5" x14ac:dyDescent="0.2">
      <c r="B109" s="150" t="str">
        <f>'Modulo_D''Ordine_AI25'!E107</f>
        <v>T-SHIRT</v>
      </c>
      <c r="C109" s="150" t="str">
        <f>'Modulo_D''Ordine_AI25'!F107</f>
        <v>CORTA</v>
      </c>
      <c r="D109" s="163" t="str">
        <f>'Modulo_D''Ordine_AI25'!G107</f>
        <v>BIO</v>
      </c>
      <c r="E109" s="150">
        <f>'Modulo_D''Ordine_AI25'!Q107</f>
        <v>0</v>
      </c>
    </row>
    <row r="110" spans="2:5" x14ac:dyDescent="0.2">
      <c r="B110" s="150" t="str">
        <f>'Modulo_D''Ordine_AI25'!E108</f>
        <v>T-SHIRT</v>
      </c>
      <c r="C110" s="150" t="str">
        <f>'Modulo_D''Ordine_AI25'!F108</f>
        <v>CORTA</v>
      </c>
      <c r="D110" s="163" t="str">
        <f>'Modulo_D''Ordine_AI25'!G108</f>
        <v>BIO</v>
      </c>
      <c r="E110" s="150">
        <f>'Modulo_D''Ordine_AI25'!Q108</f>
        <v>0</v>
      </c>
    </row>
    <row r="111" spans="2:5" x14ac:dyDescent="0.2">
      <c r="B111" s="150" t="str">
        <f>'Modulo_D''Ordine_AI25'!E109</f>
        <v>T-SHIRT</v>
      </c>
      <c r="C111" s="150" t="str">
        <f>'Modulo_D''Ordine_AI25'!F109</f>
        <v>CORTA</v>
      </c>
      <c r="D111" s="163" t="str">
        <f>'Modulo_D''Ordine_AI25'!G109</f>
        <v>BIO</v>
      </c>
      <c r="E111" s="150">
        <f>'Modulo_D''Ordine_AI25'!Q109</f>
        <v>0</v>
      </c>
    </row>
    <row r="112" spans="2:5" x14ac:dyDescent="0.2">
      <c r="B112" s="150" t="str">
        <f>'Modulo_D''Ordine_AI25'!E115</f>
        <v>T-SHIRT</v>
      </c>
      <c r="C112" s="150" t="str">
        <f>'Modulo_D''Ordine_AI25'!F115</f>
        <v>CORTA</v>
      </c>
      <c r="D112" s="163" t="str">
        <f>'Modulo_D''Ordine_AI25'!G115</f>
        <v>BIO</v>
      </c>
      <c r="E112" s="150">
        <f>'Modulo_D''Ordine_AI25'!Q115</f>
        <v>0</v>
      </c>
    </row>
    <row r="113" spans="2:5" x14ac:dyDescent="0.2">
      <c r="B113" s="150" t="str">
        <f>'Modulo_D''Ordine_AI25'!E116</f>
        <v>T-SHIRT</v>
      </c>
      <c r="C113" s="150" t="str">
        <f>'Modulo_D''Ordine_AI25'!F116</f>
        <v>CORTA</v>
      </c>
      <c r="D113" s="163" t="str">
        <f>'Modulo_D''Ordine_AI25'!G116</f>
        <v>BIO</v>
      </c>
      <c r="E113" s="150">
        <f>'Modulo_D''Ordine_AI25'!Q116</f>
        <v>0</v>
      </c>
    </row>
    <row r="114" spans="2:5" x14ac:dyDescent="0.2">
      <c r="B114" s="150" t="str">
        <f>'Modulo_D''Ordine_AI25'!E117</f>
        <v>T-SHIRT</v>
      </c>
      <c r="C114" s="150" t="str">
        <f>'Modulo_D''Ordine_AI25'!F117</f>
        <v>CORTA</v>
      </c>
      <c r="D114" s="163" t="str">
        <f>'Modulo_D''Ordine_AI25'!G117</f>
        <v>BIO</v>
      </c>
      <c r="E114" s="150">
        <f>'Modulo_D''Ordine_AI25'!Q117</f>
        <v>0</v>
      </c>
    </row>
    <row r="115" spans="2:5" x14ac:dyDescent="0.2">
      <c r="B115" s="150" t="str">
        <f>'Modulo_D''Ordine_AI25'!E123</f>
        <v>T-SHIRT</v>
      </c>
      <c r="C115" s="150" t="str">
        <f>'Modulo_D''Ordine_AI25'!F123</f>
        <v>CORTA</v>
      </c>
      <c r="D115" s="163" t="str">
        <f>'Modulo_D''Ordine_AI25'!G123</f>
        <v>BIO</v>
      </c>
      <c r="E115" s="150">
        <f>'Modulo_D''Ordine_AI25'!Q118</f>
        <v>0</v>
      </c>
    </row>
    <row r="116" spans="2:5" x14ac:dyDescent="0.2">
      <c r="B116" s="150" t="str">
        <f>'Modulo_D''Ordine_AI25'!E124</f>
        <v>T-SHIRT</v>
      </c>
      <c r="C116" s="150" t="str">
        <f>'Modulo_D''Ordine_AI25'!F124</f>
        <v>CORTA</v>
      </c>
      <c r="D116" s="163" t="str">
        <f>'Modulo_D''Ordine_AI25'!G124</f>
        <v>BIO</v>
      </c>
      <c r="E116" s="150">
        <f>'Modulo_D''Ordine_AI25'!Q119</f>
        <v>0</v>
      </c>
    </row>
    <row r="117" spans="2:5" x14ac:dyDescent="0.2">
      <c r="B117" s="150" t="str">
        <f>'Modulo_D''Ordine_AI25'!E125</f>
        <v>T-SHIRT</v>
      </c>
      <c r="C117" s="150" t="str">
        <f>'Modulo_D''Ordine_AI25'!F125</f>
        <v>CORTA</v>
      </c>
      <c r="D117" s="163" t="str">
        <f>'Modulo_D''Ordine_AI25'!G125</f>
        <v>BIO</v>
      </c>
      <c r="E117" s="150">
        <f>'Modulo_D''Ordine_AI25'!Q120</f>
        <v>0</v>
      </c>
    </row>
    <row r="118" spans="2:5" x14ac:dyDescent="0.2">
      <c r="B118" s="150" t="e">
        <f>'Modulo_D''Ordine_AI25'!#REF!</f>
        <v>#REF!</v>
      </c>
      <c r="C118" s="150" t="e">
        <f>'Modulo_D''Ordine_AI25'!#REF!</f>
        <v>#REF!</v>
      </c>
      <c r="D118" s="163" t="e">
        <f>'Modulo_D''Ordine_AI25'!#REF!</f>
        <v>#REF!</v>
      </c>
      <c r="E118" s="150">
        <f>'Modulo_D''Ordine_AI25'!Q121</f>
        <v>0</v>
      </c>
    </row>
    <row r="119" spans="2:5" x14ac:dyDescent="0.2">
      <c r="B119" s="150" t="e">
        <f>'Modulo_D''Ordine_AI25'!#REF!</f>
        <v>#REF!</v>
      </c>
      <c r="C119" s="150" t="e">
        <f>'Modulo_D''Ordine_AI25'!#REF!</f>
        <v>#REF!</v>
      </c>
      <c r="D119" s="163" t="e">
        <f>'Modulo_D''Ordine_AI25'!#REF!</f>
        <v>#REF!</v>
      </c>
      <c r="E119" s="150">
        <f>'Modulo_D''Ordine_AI25'!Q122</f>
        <v>0</v>
      </c>
    </row>
    <row r="120" spans="2:5" x14ac:dyDescent="0.2">
      <c r="B120" s="150" t="e">
        <f>'Modulo_D''Ordine_AI25'!#REF!</f>
        <v>#REF!</v>
      </c>
      <c r="C120" s="150" t="e">
        <f>'Modulo_D''Ordine_AI25'!#REF!</f>
        <v>#REF!</v>
      </c>
      <c r="D120" s="163" t="e">
        <f>'Modulo_D''Ordine_AI25'!#REF!</f>
        <v>#REF!</v>
      </c>
      <c r="E120" s="150">
        <f>'Modulo_D''Ordine_AI25'!Q123</f>
        <v>0</v>
      </c>
    </row>
    <row r="121" spans="2:5" x14ac:dyDescent="0.2">
      <c r="B121" s="150" t="str">
        <f>'Modulo_D''Ordine_AI25'!E131</f>
        <v>T-SHIRT</v>
      </c>
      <c r="C121" s="150" t="str">
        <f>'Modulo_D''Ordine_AI25'!F131</f>
        <v>CORTA</v>
      </c>
      <c r="D121" s="163" t="str">
        <f>'Modulo_D''Ordine_AI25'!G131</f>
        <v>BIO</v>
      </c>
      <c r="E121" s="150">
        <f>'Modulo_D''Ordine_AI25'!Q124</f>
        <v>0</v>
      </c>
    </row>
    <row r="122" spans="2:5" x14ac:dyDescent="0.2">
      <c r="B122" s="150" t="str">
        <f>'Modulo_D''Ordine_AI25'!E132</f>
        <v>T-SHIRT</v>
      </c>
      <c r="C122" s="150" t="str">
        <f>'Modulo_D''Ordine_AI25'!F132</f>
        <v>CORTA</v>
      </c>
      <c r="D122" s="163" t="str">
        <f>'Modulo_D''Ordine_AI25'!G132</f>
        <v>BIO</v>
      </c>
      <c r="E122" s="150">
        <f>'Modulo_D''Ordine_AI25'!Q125</f>
        <v>0</v>
      </c>
    </row>
    <row r="123" spans="2:5" x14ac:dyDescent="0.2">
      <c r="B123" s="150" t="str">
        <f>'Modulo_D''Ordine_AI25'!E133</f>
        <v>T-SHIRT</v>
      </c>
      <c r="C123" s="150" t="str">
        <f>'Modulo_D''Ordine_AI25'!F133</f>
        <v>CORTA</v>
      </c>
      <c r="D123" s="163" t="str">
        <f>'Modulo_D''Ordine_AI25'!G133</f>
        <v>BIO</v>
      </c>
      <c r="E123" s="150" t="e">
        <f>'Modulo_D''Ordine_AI25'!#REF!</f>
        <v>#REF!</v>
      </c>
    </row>
    <row r="124" spans="2:5" x14ac:dyDescent="0.2">
      <c r="B124" s="150" t="str">
        <f>'Modulo_D''Ordine_AI25'!E139</f>
        <v>T-SHIRT</v>
      </c>
      <c r="C124" s="150" t="str">
        <f>'Modulo_D''Ordine_AI25'!F139</f>
        <v>CORTA</v>
      </c>
      <c r="D124" s="163" t="str">
        <f>'Modulo_D''Ordine_AI25'!G139</f>
        <v>BIO</v>
      </c>
      <c r="E124" s="150" t="e">
        <f>'Modulo_D''Ordine_AI25'!#REF!</f>
        <v>#REF!</v>
      </c>
    </row>
    <row r="125" spans="2:5" x14ac:dyDescent="0.2">
      <c r="B125" s="150" t="str">
        <f>'Modulo_D''Ordine_AI25'!E140</f>
        <v>T-SHIRT</v>
      </c>
      <c r="C125" s="150" t="str">
        <f>'Modulo_D''Ordine_AI25'!F140</f>
        <v>CORTA</v>
      </c>
      <c r="D125" s="163" t="str">
        <f>'Modulo_D''Ordine_AI25'!G140</f>
        <v>BIO</v>
      </c>
      <c r="E125" s="150" t="e">
        <f>'Modulo_D''Ordine_AI25'!#REF!</f>
        <v>#REF!</v>
      </c>
    </row>
    <row r="126" spans="2:5" x14ac:dyDescent="0.2">
      <c r="B126" s="150" t="str">
        <f>'Modulo_D''Ordine_AI25'!E141</f>
        <v>T-SHIRT</v>
      </c>
      <c r="C126" s="150" t="str">
        <f>'Modulo_D''Ordine_AI25'!F141</f>
        <v>CORTA</v>
      </c>
      <c r="D126" s="163" t="str">
        <f>'Modulo_D''Ordine_AI25'!G141</f>
        <v>BIO</v>
      </c>
      <c r="E126" s="150" t="e">
        <f>'Modulo_D''Ordine_AI25'!#REF!</f>
        <v>#REF!</v>
      </c>
    </row>
    <row r="127" spans="2:5" x14ac:dyDescent="0.2">
      <c r="B127" s="150" t="str">
        <f>'Modulo_D''Ordine_AI25'!E147</f>
        <v>T-SHIRT</v>
      </c>
      <c r="C127" s="150" t="str">
        <f>'Modulo_D''Ordine_AI25'!F147</f>
        <v>CORTA</v>
      </c>
      <c r="D127" s="163" t="str">
        <f>'Modulo_D''Ordine_AI25'!G147</f>
        <v>BIO</v>
      </c>
      <c r="E127" s="150" t="e">
        <f>'Modulo_D''Ordine_AI25'!#REF!</f>
        <v>#REF!</v>
      </c>
    </row>
    <row r="128" spans="2:5" x14ac:dyDescent="0.2">
      <c r="B128" s="150" t="str">
        <f>'Modulo_D''Ordine_AI25'!E148</f>
        <v>T-SHIRT</v>
      </c>
      <c r="C128" s="150" t="str">
        <f>'Modulo_D''Ordine_AI25'!F148</f>
        <v>CORTA</v>
      </c>
      <c r="D128" s="163" t="str">
        <f>'Modulo_D''Ordine_AI25'!G148</f>
        <v>BIO</v>
      </c>
      <c r="E128" s="150" t="e">
        <f>'Modulo_D''Ordine_AI25'!#REF!</f>
        <v>#REF!</v>
      </c>
    </row>
    <row r="129" spans="2:5" x14ac:dyDescent="0.2">
      <c r="B129" s="150" t="str">
        <f>'Modulo_D''Ordine_AI25'!E149</f>
        <v>T-SHIRT</v>
      </c>
      <c r="C129" s="150" t="str">
        <f>'Modulo_D''Ordine_AI25'!F149</f>
        <v>CORTA</v>
      </c>
      <c r="D129" s="163" t="str">
        <f>'Modulo_D''Ordine_AI25'!G149</f>
        <v>BIO</v>
      </c>
      <c r="E129" s="150" t="e">
        <f>'Modulo_D''Ordine_AI25'!#REF!</f>
        <v>#REF!</v>
      </c>
    </row>
    <row r="130" spans="2:5" x14ac:dyDescent="0.2">
      <c r="B130" s="150" t="str">
        <f>'Modulo_D''Ordine_AI25'!E155</f>
        <v>T-SHIRT</v>
      </c>
      <c r="C130" s="150" t="str">
        <f>'Modulo_D''Ordine_AI25'!F155</f>
        <v>CORTA</v>
      </c>
      <c r="D130" s="163" t="str">
        <f>'Modulo_D''Ordine_AI25'!G155</f>
        <v>BIO</v>
      </c>
      <c r="E130" s="150" t="e">
        <f>'Modulo_D''Ordine_AI25'!#REF!</f>
        <v>#REF!</v>
      </c>
    </row>
    <row r="131" spans="2:5" x14ac:dyDescent="0.2">
      <c r="B131" s="150" t="str">
        <f>'Modulo_D''Ordine_AI25'!E156</f>
        <v>T-SHIRT</v>
      </c>
      <c r="C131" s="150" t="str">
        <f>'Modulo_D''Ordine_AI25'!F156</f>
        <v>CORTA</v>
      </c>
      <c r="D131" s="163" t="str">
        <f>'Modulo_D''Ordine_AI25'!G156</f>
        <v>BIO</v>
      </c>
      <c r="E131" s="150">
        <f>'Modulo_D''Ordine_AI25'!Q126</f>
        <v>0</v>
      </c>
    </row>
    <row r="132" spans="2:5" x14ac:dyDescent="0.2">
      <c r="B132" s="150" t="str">
        <f>'Modulo_D''Ordine_AI25'!E157</f>
        <v>T-SHIRT</v>
      </c>
      <c r="C132" s="150" t="str">
        <f>'Modulo_D''Ordine_AI25'!F157</f>
        <v>CORTA</v>
      </c>
      <c r="D132" s="163" t="str">
        <f>'Modulo_D''Ordine_AI25'!G157</f>
        <v>BIO</v>
      </c>
      <c r="E132" s="150">
        <f>'Modulo_D''Ordine_AI25'!Q127</f>
        <v>0</v>
      </c>
    </row>
    <row r="133" spans="2:5" x14ac:dyDescent="0.2">
      <c r="B133" s="150" t="str">
        <f>'Modulo_D''Ordine_AI25'!E33</f>
        <v>T-SHIRT UNISEX</v>
      </c>
      <c r="C133" s="150" t="str">
        <f>'Modulo_D''Ordine_AI25'!F33</f>
        <v>LUNGA</v>
      </c>
      <c r="D133" s="164" t="str">
        <f>'Modulo_D''Ordine_AI25'!G33</f>
        <v>FAIR TRADE</v>
      </c>
      <c r="E133" s="150">
        <f>'Modulo_D''Ordine_AI25'!Q33</f>
        <v>0</v>
      </c>
    </row>
    <row r="134" spans="2:5" x14ac:dyDescent="0.2">
      <c r="B134" s="150" t="str">
        <f>'Modulo_D''Ordine_AI25'!E41</f>
        <v>T-SHIRT UNISEX</v>
      </c>
      <c r="C134" s="150" t="str">
        <f>'Modulo_D''Ordine_AI25'!F41</f>
        <v>LUNGA</v>
      </c>
      <c r="D134" s="164" t="str">
        <f>'Modulo_D''Ordine_AI25'!G41</f>
        <v>FAIR TRADE</v>
      </c>
      <c r="E134" s="150">
        <f>'Modulo_D''Ordine_AI25'!Q41</f>
        <v>0</v>
      </c>
    </row>
    <row r="135" spans="2:5" x14ac:dyDescent="0.2">
      <c r="B135" s="150" t="str">
        <f>'Modulo_D''Ordine_AI25'!E49</f>
        <v>T-SHIRT UNISEX</v>
      </c>
      <c r="C135" s="150" t="str">
        <f>'Modulo_D''Ordine_AI25'!F49</f>
        <v>LUNGA</v>
      </c>
      <c r="D135" s="164" t="str">
        <f>'Modulo_D''Ordine_AI25'!G49</f>
        <v>FAIR TRADE</v>
      </c>
      <c r="E135" s="150">
        <f>'Modulo_D''Ordine_AI25'!Q49</f>
        <v>0</v>
      </c>
    </row>
    <row r="136" spans="2:5" x14ac:dyDescent="0.2">
      <c r="B136" s="150" t="str">
        <f>'Modulo_D''Ordine_AI25'!E57</f>
        <v>T SHIRT UNISEX</v>
      </c>
      <c r="C136" s="150" t="str">
        <f>'Modulo_D''Ordine_AI25'!F57</f>
        <v>LUNGA</v>
      </c>
      <c r="D136" s="164" t="str">
        <f>'Modulo_D''Ordine_AI25'!G57</f>
        <v>FAIR TRADE</v>
      </c>
      <c r="E136" s="150">
        <f>'Modulo_D''Ordine_AI25'!Q57</f>
        <v>0</v>
      </c>
    </row>
    <row r="137" spans="2:5" x14ac:dyDescent="0.2">
      <c r="B137" s="150" t="str">
        <f>'Modulo_D''Ordine_AI25'!E65</f>
        <v>T SHIRT UNISEX</v>
      </c>
      <c r="C137" s="150" t="str">
        <f>'Modulo_D''Ordine_AI25'!F57</f>
        <v>LUNGA</v>
      </c>
      <c r="D137" s="164" t="str">
        <f>'Modulo_D''Ordine_AI25'!G65</f>
        <v>FAIR TRADE</v>
      </c>
      <c r="E137" s="150">
        <f>'Modulo_D''Ordine_AI25'!Q65</f>
        <v>0</v>
      </c>
    </row>
    <row r="138" spans="2:5" x14ac:dyDescent="0.2">
      <c r="B138" s="150" t="str">
        <f>'Modulo_D''Ordine_AI25'!E73</f>
        <v>T SHIRT UNISEX</v>
      </c>
      <c r="C138" s="150" t="str">
        <f>'Modulo_D''Ordine_AI25'!F73</f>
        <v>LUNGA</v>
      </c>
      <c r="D138" s="164" t="str">
        <f>'Modulo_D''Ordine_AI25'!G73</f>
        <v>FAIR TRADE</v>
      </c>
      <c r="E138" s="150">
        <f>'Modulo_D''Ordine_AI25'!Q73</f>
        <v>0</v>
      </c>
    </row>
    <row r="139" spans="2:5" x14ac:dyDescent="0.2">
      <c r="B139" s="150" t="str">
        <f>'Modulo_D''Ordine_AI25'!E81</f>
        <v>T SHIRT UNISEX</v>
      </c>
      <c r="C139" s="150" t="str">
        <f>'Modulo_D''Ordine_AI25'!F81</f>
        <v>LUNGA</v>
      </c>
      <c r="D139" s="164" t="str">
        <f>'Modulo_D''Ordine_AI25'!G81</f>
        <v>FAIR TRADE</v>
      </c>
      <c r="E139" s="150">
        <f>'Modulo_D''Ordine_AI25'!Q81</f>
        <v>0</v>
      </c>
    </row>
    <row r="140" spans="2:5" x14ac:dyDescent="0.2">
      <c r="B140" s="150" t="e">
        <f>'Modulo_D''Ordine_AI25'!#REF!</f>
        <v>#REF!</v>
      </c>
      <c r="C140" s="150" t="e">
        <f>'Modulo_D''Ordine_AI25'!#REF!</f>
        <v>#REF!</v>
      </c>
      <c r="D140" s="164" t="e">
        <f>'Modulo_D''Ordine_AI25'!#REF!</f>
        <v>#REF!</v>
      </c>
      <c r="E140" s="150" t="e">
        <f>'Modulo_D''Ordine_AI25'!#REF!</f>
        <v>#REF!</v>
      </c>
    </row>
    <row r="141" spans="2:5" x14ac:dyDescent="0.2">
      <c r="B141" s="150" t="str">
        <f>'Modulo_D''Ordine_AI25'!E89</f>
        <v>T SHIRT UNISEX</v>
      </c>
      <c r="C141" s="150" t="str">
        <f>'Modulo_D''Ordine_AI25'!F89</f>
        <v>LUNGA</v>
      </c>
      <c r="D141" s="164" t="str">
        <f>'Modulo_D''Ordine_AI25'!G89</f>
        <v>FAIR TRADE</v>
      </c>
      <c r="E141" s="150">
        <f>'Modulo_D''Ordine_AI25'!Q89</f>
        <v>0</v>
      </c>
    </row>
    <row r="142" spans="2:5" x14ac:dyDescent="0.2">
      <c r="B142" s="150" t="str">
        <f>'Modulo_D''Ordine_AI25'!E97</f>
        <v>T SHIRT UNISEX</v>
      </c>
      <c r="C142" s="150" t="str">
        <f>'Modulo_D''Ordine_AI25'!F97</f>
        <v>LUNGA</v>
      </c>
      <c r="D142" s="164" t="str">
        <f>'Modulo_D''Ordine_AI25'!G97</f>
        <v>FAIR TRADE</v>
      </c>
      <c r="E142" s="150">
        <f>'Modulo_D''Ordine_AI25'!Q97</f>
        <v>0</v>
      </c>
    </row>
    <row r="143" spans="2:5" x14ac:dyDescent="0.2">
      <c r="B143" s="150" t="str">
        <f>'Modulo_D''Ordine_AI25'!E105</f>
        <v>T-SHIRT UNISEX</v>
      </c>
      <c r="C143" s="150" t="str">
        <f>'Modulo_D''Ordine_AI25'!F105</f>
        <v>LUNGA</v>
      </c>
      <c r="D143" s="164" t="str">
        <f>'Modulo_D''Ordine_AI25'!G105</f>
        <v>FAIR TRADE</v>
      </c>
      <c r="E143" s="150">
        <f>'Modulo_D''Ordine_AI25'!Q105</f>
        <v>0</v>
      </c>
    </row>
    <row r="144" spans="2:5" x14ac:dyDescent="0.2">
      <c r="B144" s="150" t="str">
        <f>'Modulo_D''Ordine_AI25'!E113</f>
        <v>T-SHIRT UNISEX</v>
      </c>
      <c r="C144" s="150" t="str">
        <f>'Modulo_D''Ordine_AI25'!F113</f>
        <v>LUNGA</v>
      </c>
      <c r="D144" s="164" t="str">
        <f>'Modulo_D''Ordine_AI25'!G113</f>
        <v>FAIR TRADE</v>
      </c>
      <c r="E144" s="150">
        <f>'Modulo_D''Ordine_AI25'!Q113</f>
        <v>0</v>
      </c>
    </row>
    <row r="145" spans="2:5" x14ac:dyDescent="0.2">
      <c r="B145" s="150" t="str">
        <f>'Modulo_D''Ordine_AI25'!E121</f>
        <v>T-SHIRT UNISEX</v>
      </c>
      <c r="C145" s="150" t="str">
        <f>'Modulo_D''Ordine_AI25'!F121</f>
        <v>LUNGA</v>
      </c>
      <c r="D145" s="164" t="str">
        <f>'Modulo_D''Ordine_AI25'!G121</f>
        <v>FAIR TRADE</v>
      </c>
      <c r="E145" s="150">
        <f>'Modulo_D''Ordine_AI25'!Q121</f>
        <v>0</v>
      </c>
    </row>
    <row r="146" spans="2:5" x14ac:dyDescent="0.2">
      <c r="B146" s="150" t="e">
        <f>'Modulo_D''Ordine_AI25'!#REF!</f>
        <v>#REF!</v>
      </c>
      <c r="C146" s="150" t="e">
        <f>'Modulo_D''Ordine_AI25'!#REF!</f>
        <v>#REF!</v>
      </c>
      <c r="D146" s="164" t="e">
        <f>'Modulo_D''Ordine_AI25'!#REF!</f>
        <v>#REF!</v>
      </c>
      <c r="E146" s="150" t="e">
        <f>'Modulo_D''Ordine_AI25'!#REF!</f>
        <v>#REF!</v>
      </c>
    </row>
    <row r="147" spans="2:5" x14ac:dyDescent="0.2">
      <c r="B147" s="150" t="str">
        <f>'Modulo_D''Ordine_AI25'!E129</f>
        <v>T-SHIRT UNISEX</v>
      </c>
      <c r="C147" s="150" t="str">
        <f>'Modulo_D''Ordine_AI25'!F129</f>
        <v>LUNGA</v>
      </c>
      <c r="D147" s="164" t="str">
        <f>'Modulo_D''Ordine_AI25'!G129</f>
        <v>FAIR TRADE</v>
      </c>
      <c r="E147" s="150">
        <f>'Modulo_D''Ordine_AI25'!Q129</f>
        <v>0</v>
      </c>
    </row>
    <row r="148" spans="2:5" x14ac:dyDescent="0.2">
      <c r="B148" s="150" t="str">
        <f>'Modulo_D''Ordine_AI25'!E137</f>
        <v>T-SHIRT UNISEX</v>
      </c>
      <c r="C148" s="150" t="str">
        <f>'Modulo_D''Ordine_AI25'!F137</f>
        <v>LUNGA</v>
      </c>
      <c r="D148" s="164" t="str">
        <f>'Modulo_D''Ordine_AI25'!G137</f>
        <v>FAIR TRADE</v>
      </c>
      <c r="E148" s="150">
        <f>'Modulo_D''Ordine_AI25'!Q137</f>
        <v>0</v>
      </c>
    </row>
    <row r="149" spans="2:5" x14ac:dyDescent="0.2">
      <c r="B149" s="150" t="str">
        <f>'Modulo_D''Ordine_AI25'!E145</f>
        <v>T-SHIRT UNISEX</v>
      </c>
      <c r="C149" s="150" t="str">
        <f>'Modulo_D''Ordine_AI25'!F145</f>
        <v>LUNGA</v>
      </c>
      <c r="D149" s="164" t="str">
        <f>'Modulo_D''Ordine_AI25'!G145</f>
        <v>FAIR TRADE</v>
      </c>
      <c r="E149" s="150">
        <f>'Modulo_D''Ordine_AI25'!Q145</f>
        <v>0</v>
      </c>
    </row>
    <row r="150" spans="2:5" x14ac:dyDescent="0.2">
      <c r="B150" s="150" t="str">
        <f>'Modulo_D''Ordine_AI25'!E153</f>
        <v>T-SHIRT UNISEX</v>
      </c>
      <c r="C150" s="150" t="str">
        <f>'Modulo_D''Ordine_AI25'!F153</f>
        <v>LUNGA</v>
      </c>
      <c r="D150" s="164" t="str">
        <f>'Modulo_D''Ordine_AI25'!G153</f>
        <v>FAIR TRADE</v>
      </c>
      <c r="E150" s="150">
        <f>'Modulo_D''Ordine_AI25'!Q153</f>
        <v>0</v>
      </c>
    </row>
    <row r="151" spans="2:5" x14ac:dyDescent="0.2">
      <c r="B151" s="150" t="str">
        <f>'Modulo_D''Ordine_AI25'!E34</f>
        <v>T-SHIRT DONNA</v>
      </c>
      <c r="C151" s="150" t="str">
        <f>'Modulo_D''Ordine_AI25'!F34</f>
        <v>LUNGA</v>
      </c>
      <c r="D151" s="165" t="str">
        <f>'Modulo_D''Ordine_AI25'!G34</f>
        <v>FAIR TRADE</v>
      </c>
      <c r="E151" s="150">
        <f>'Modulo_D''Ordine_AI25'!Q34</f>
        <v>0</v>
      </c>
    </row>
    <row r="152" spans="2:5" x14ac:dyDescent="0.2">
      <c r="B152" s="150" t="str">
        <f>'Modulo_D''Ordine_AI25'!E42</f>
        <v>T-SHIRT DONNA</v>
      </c>
      <c r="C152" s="150" t="str">
        <f>'Modulo_D''Ordine_AI25'!F42</f>
        <v>LUNGA</v>
      </c>
      <c r="D152" s="165" t="str">
        <f>'Modulo_D''Ordine_AI25'!G42</f>
        <v>FAIR TRADE</v>
      </c>
      <c r="E152" s="150">
        <f>'Modulo_D''Ordine_AI25'!Q42</f>
        <v>0</v>
      </c>
    </row>
    <row r="153" spans="2:5" x14ac:dyDescent="0.2">
      <c r="B153" s="150" t="str">
        <f>'Modulo_D''Ordine_AI25'!E50</f>
        <v>T-SHIRT DONNA</v>
      </c>
      <c r="C153" s="150" t="str">
        <f>'Modulo_D''Ordine_AI25'!F50</f>
        <v>LUNGA</v>
      </c>
      <c r="D153" s="165" t="str">
        <f>'Modulo_D''Ordine_AI25'!G50</f>
        <v>FAIR TRADE</v>
      </c>
      <c r="E153" s="150">
        <f>'Modulo_D''Ordine_AI25'!Q50</f>
        <v>0</v>
      </c>
    </row>
    <row r="154" spans="2:5" x14ac:dyDescent="0.2">
      <c r="B154" s="150" t="str">
        <f>'Modulo_D''Ordine_AI25'!E58</f>
        <v>T-SHIRT DONNA</v>
      </c>
      <c r="C154" s="150" t="str">
        <f>'Modulo_D''Ordine_AI25'!F58</f>
        <v>LUNGA</v>
      </c>
      <c r="D154" s="165" t="str">
        <f>'Modulo_D''Ordine_AI25'!G58</f>
        <v>FAIR TRADE</v>
      </c>
      <c r="E154" s="150">
        <f>'Modulo_D''Ordine_AI25'!Q58</f>
        <v>0</v>
      </c>
    </row>
    <row r="155" spans="2:5" x14ac:dyDescent="0.2">
      <c r="B155" s="150" t="str">
        <f>'Modulo_D''Ordine_AI25'!E66</f>
        <v>T-SHIRT DONNA</v>
      </c>
      <c r="C155" s="150" t="str">
        <f>'Modulo_D''Ordine_AI25'!F66</f>
        <v>LUNGA</v>
      </c>
      <c r="D155" s="165" t="str">
        <f>'Modulo_D''Ordine_AI25'!G66</f>
        <v>FAIR TRADE</v>
      </c>
      <c r="E155" s="150">
        <f>'Modulo_D''Ordine_AI25'!Q66</f>
        <v>0</v>
      </c>
    </row>
    <row r="156" spans="2:5" x14ac:dyDescent="0.2">
      <c r="B156" s="150" t="str">
        <f>'Modulo_D''Ordine_AI25'!E74</f>
        <v>T-SHIRT DONNA</v>
      </c>
      <c r="C156" s="150" t="str">
        <f>'Modulo_D''Ordine_AI25'!F74</f>
        <v>LUNGA</v>
      </c>
      <c r="D156" s="165" t="str">
        <f>'Modulo_D''Ordine_AI25'!G74</f>
        <v>FAIR TRADE</v>
      </c>
      <c r="E156" s="150">
        <f>'Modulo_D''Ordine_AI25'!Q74</f>
        <v>0</v>
      </c>
    </row>
    <row r="157" spans="2:5" x14ac:dyDescent="0.2">
      <c r="B157" s="150" t="str">
        <f>'Modulo_D''Ordine_AI25'!E82</f>
        <v>T-SHIRT DONNA</v>
      </c>
      <c r="C157" s="150" t="str">
        <f>'Modulo_D''Ordine_AI25'!F82</f>
        <v>LUNGA</v>
      </c>
      <c r="D157" s="165" t="str">
        <f>'Modulo_D''Ordine_AI25'!G82</f>
        <v>FAIR TRADE</v>
      </c>
      <c r="E157" s="150">
        <f>'Modulo_D''Ordine_AI25'!Q82</f>
        <v>0</v>
      </c>
    </row>
    <row r="158" spans="2:5" x14ac:dyDescent="0.2">
      <c r="B158" s="150" t="e">
        <f>'Modulo_D''Ordine_AI25'!#REF!</f>
        <v>#REF!</v>
      </c>
      <c r="C158" s="150" t="e">
        <f>'Modulo_D''Ordine_AI25'!#REF!</f>
        <v>#REF!</v>
      </c>
      <c r="D158" s="165" t="e">
        <f>'Modulo_D''Ordine_AI25'!#REF!</f>
        <v>#REF!</v>
      </c>
      <c r="E158" s="150" t="e">
        <f>'Modulo_D''Ordine_AI25'!#REF!</f>
        <v>#REF!</v>
      </c>
    </row>
    <row r="159" spans="2:5" x14ac:dyDescent="0.2">
      <c r="B159" s="150" t="str">
        <f>'Modulo_D''Ordine_AI25'!E90</f>
        <v>T-SHIRT DONNA</v>
      </c>
      <c r="C159" s="150" t="str">
        <f>'Modulo_D''Ordine_AI25'!F90</f>
        <v>LUNGA</v>
      </c>
      <c r="D159" s="165" t="str">
        <f>'Modulo_D''Ordine_AI25'!G90</f>
        <v>FAIR TRADE</v>
      </c>
      <c r="E159" s="150">
        <f>'Modulo_D''Ordine_AI25'!Q90</f>
        <v>0</v>
      </c>
    </row>
    <row r="160" spans="2:5" x14ac:dyDescent="0.2">
      <c r="B160" s="150" t="str">
        <f>'Modulo_D''Ordine_AI25'!E98</f>
        <v>T-SHIRT DONNA</v>
      </c>
      <c r="C160" s="150" t="str">
        <f>'Modulo_D''Ordine_AI25'!F98</f>
        <v>LUNGA</v>
      </c>
      <c r="D160" s="165" t="str">
        <f>'Modulo_D''Ordine_AI25'!G98</f>
        <v>FAIR TRADE</v>
      </c>
      <c r="E160" s="150">
        <f>'Modulo_D''Ordine_AI25'!Q98</f>
        <v>0</v>
      </c>
    </row>
    <row r="161" spans="2:12" x14ac:dyDescent="0.2">
      <c r="B161" s="150" t="str">
        <f>'Modulo_D''Ordine_AI25'!E106</f>
        <v>T-SHIRT DONNA</v>
      </c>
      <c r="C161" s="150" t="str">
        <f>'Modulo_D''Ordine_AI25'!F106</f>
        <v>LUNGA</v>
      </c>
      <c r="D161" s="165" t="str">
        <f>'Modulo_D''Ordine_AI25'!G106</f>
        <v>FAIR TRADE</v>
      </c>
      <c r="E161" s="150">
        <f>'Modulo_D''Ordine_AI25'!Q106</f>
        <v>0</v>
      </c>
    </row>
    <row r="162" spans="2:12" x14ac:dyDescent="0.2">
      <c r="B162" s="150" t="str">
        <f>'Modulo_D''Ordine_AI25'!E114</f>
        <v>T-SHIRT DONNA</v>
      </c>
      <c r="C162" s="150" t="str">
        <f>'Modulo_D''Ordine_AI25'!F114</f>
        <v>LUNGA</v>
      </c>
      <c r="D162" s="165" t="str">
        <f>'Modulo_D''Ordine_AI25'!G114</f>
        <v>FAIR TRADE</v>
      </c>
      <c r="E162" s="150">
        <f>'Modulo_D''Ordine_AI25'!Q114</f>
        <v>0</v>
      </c>
    </row>
    <row r="163" spans="2:12" x14ac:dyDescent="0.2">
      <c r="B163" s="150" t="str">
        <f>'Modulo_D''Ordine_AI25'!E122</f>
        <v>T-SHIRT DONNA</v>
      </c>
      <c r="C163" s="150" t="str">
        <f>'Modulo_D''Ordine_AI25'!F122</f>
        <v>LUNGA</v>
      </c>
      <c r="D163" s="165" t="str">
        <f>'Modulo_D''Ordine_AI25'!G122</f>
        <v>FAIR TRADE</v>
      </c>
      <c r="E163" s="150">
        <f>'Modulo_D''Ordine_AI25'!Q122</f>
        <v>0</v>
      </c>
    </row>
    <row r="164" spans="2:12" x14ac:dyDescent="0.2">
      <c r="B164" s="150" t="e">
        <f>'Modulo_D''Ordine_AI25'!#REF!</f>
        <v>#REF!</v>
      </c>
      <c r="C164" s="150" t="e">
        <f>'Modulo_D''Ordine_AI25'!#REF!</f>
        <v>#REF!</v>
      </c>
      <c r="D164" s="165" t="e">
        <f>'Modulo_D''Ordine_AI25'!#REF!</f>
        <v>#REF!</v>
      </c>
      <c r="E164" s="150" t="e">
        <f>'Modulo_D''Ordine_AI25'!#REF!</f>
        <v>#REF!</v>
      </c>
    </row>
    <row r="165" spans="2:12" x14ac:dyDescent="0.2">
      <c r="B165" s="150" t="str">
        <f>'Modulo_D''Ordine_AI25'!E130</f>
        <v>T-SHIRT DONNA</v>
      </c>
      <c r="C165" s="150" t="str">
        <f>'Modulo_D''Ordine_AI25'!F130</f>
        <v>LUNGA</v>
      </c>
      <c r="D165" s="165" t="str">
        <f>'Modulo_D''Ordine_AI25'!G130</f>
        <v>FAIR TRADE</v>
      </c>
      <c r="E165" s="150">
        <f>'Modulo_D''Ordine_AI25'!Q130</f>
        <v>0</v>
      </c>
    </row>
    <row r="166" spans="2:12" x14ac:dyDescent="0.2">
      <c r="B166" s="150" t="str">
        <f>'Modulo_D''Ordine_AI25'!E138</f>
        <v>T-SHIRT DONNA</v>
      </c>
      <c r="C166" s="150" t="str">
        <f>'Modulo_D''Ordine_AI25'!F138</f>
        <v>LUNGA</v>
      </c>
      <c r="D166" s="165" t="str">
        <f>'Modulo_D''Ordine_AI25'!G138</f>
        <v>FAIR TRADE</v>
      </c>
      <c r="E166" s="150">
        <f>'Modulo_D''Ordine_AI25'!Q138</f>
        <v>0</v>
      </c>
    </row>
    <row r="167" spans="2:12" x14ac:dyDescent="0.2">
      <c r="B167" s="150" t="str">
        <f>'Modulo_D''Ordine_AI25'!E146</f>
        <v>T-SHIRT DONNA</v>
      </c>
      <c r="C167" s="150" t="str">
        <f>'Modulo_D''Ordine_AI25'!F146</f>
        <v>LUNGA</v>
      </c>
      <c r="D167" s="165" t="str">
        <f>'Modulo_D''Ordine_AI25'!G146</f>
        <v>FAIR TRADE</v>
      </c>
      <c r="E167" s="150">
        <f>'Modulo_D''Ordine_AI25'!Q146</f>
        <v>0</v>
      </c>
    </row>
    <row r="168" spans="2:12" x14ac:dyDescent="0.2">
      <c r="B168" s="150" t="str">
        <f>'Modulo_D''Ordine_AI25'!E154</f>
        <v>T-SHIRT DONNA</v>
      </c>
      <c r="C168" s="150" t="str">
        <f>'Modulo_D''Ordine_AI25'!F154</f>
        <v>LUNGA</v>
      </c>
      <c r="D168" s="165" t="str">
        <f>'Modulo_D''Ordine_AI25'!G154</f>
        <v>FAIR TRADE</v>
      </c>
      <c r="E168" s="150">
        <f>'Modulo_D''Ordine_AI25'!Q154</f>
        <v>0</v>
      </c>
    </row>
    <row r="169" spans="2:12" customFormat="1" ht="14.4" x14ac:dyDescent="0.3">
      <c r="B169" s="150" t="str">
        <f>'Modulo_D''Ordine_AI25'!E158</f>
        <v>TOTE BAG</v>
      </c>
      <c r="C169" s="150" t="str">
        <f>'Modulo_D''Ordine_AI25'!F158</f>
        <v>no</v>
      </c>
      <c r="D169" s="166" t="str">
        <f>'Modulo_D''Ordine_AI25'!G158</f>
        <v>FAIR TRADE</v>
      </c>
      <c r="E169" s="150">
        <f>'Modulo_D''Ordine_AI25'!Q158</f>
        <v>0</v>
      </c>
      <c r="F169" s="150"/>
      <c r="G169" s="150"/>
      <c r="H169" s="150"/>
      <c r="I169" s="150"/>
      <c r="J169" s="150"/>
      <c r="K169" s="150"/>
      <c r="L169" s="152"/>
    </row>
    <row r="170" spans="2:12" customFormat="1" ht="14.4" x14ac:dyDescent="0.3">
      <c r="B170" s="150" t="str">
        <f>'Modulo_D''Ordine_AI25'!E159</f>
        <v>TOTE BAG</v>
      </c>
      <c r="C170" s="150" t="str">
        <f>'Modulo_D''Ordine_AI25'!F159</f>
        <v>no</v>
      </c>
      <c r="D170" s="166" t="str">
        <f>'Modulo_D''Ordine_AI25'!G159</f>
        <v>FAIR TRADE</v>
      </c>
      <c r="E170" s="150">
        <f>'Modulo_D''Ordine_AI25'!Q159</f>
        <v>0</v>
      </c>
      <c r="F170" s="150"/>
      <c r="G170" s="150"/>
      <c r="H170" s="150"/>
      <c r="I170" s="150"/>
      <c r="J170" s="150"/>
      <c r="K170" s="150"/>
      <c r="L170" s="152"/>
    </row>
    <row r="171" spans="2:12" customFormat="1" ht="14.4" x14ac:dyDescent="0.3">
      <c r="B171" s="150" t="str">
        <f>'Modulo_D''Ordine_AI25'!E160</f>
        <v>TOTE BAG</v>
      </c>
      <c r="C171" s="150" t="str">
        <f>'Modulo_D''Ordine_AI25'!F160</f>
        <v>no</v>
      </c>
      <c r="D171" s="167" t="str">
        <f>'Modulo_D''Ordine_AI25'!G160</f>
        <v>FAIR TRADE</v>
      </c>
      <c r="E171" s="150">
        <f>'Modulo_D''Ordine_AI25'!Q160</f>
        <v>0</v>
      </c>
      <c r="F171" s="150"/>
      <c r="G171" s="150"/>
      <c r="H171" s="150"/>
      <c r="I171" s="150"/>
      <c r="J171" s="150"/>
      <c r="K171" s="150"/>
      <c r="L171" s="152"/>
    </row>
    <row r="172" spans="2:12" customFormat="1" ht="14.4" x14ac:dyDescent="0.3">
      <c r="B172" s="150" t="str">
        <f>'Modulo_D''Ordine_AI25'!E161</f>
        <v>TOTE BAG</v>
      </c>
      <c r="C172" s="150" t="str">
        <f>'Modulo_D''Ordine_AI25'!F161</f>
        <v>no</v>
      </c>
      <c r="D172" s="167" t="str">
        <f>'Modulo_D''Ordine_AI25'!G161</f>
        <v>FAIR TRADE</v>
      </c>
      <c r="E172" s="150">
        <f>'Modulo_D''Ordine_AI25'!Q161</f>
        <v>0</v>
      </c>
      <c r="F172" s="150"/>
      <c r="G172" s="150"/>
      <c r="H172" s="150"/>
      <c r="I172" s="150"/>
      <c r="J172" s="150"/>
      <c r="K172" s="150"/>
      <c r="L172" s="152"/>
    </row>
    <row r="173" spans="2:12" s="168" customFormat="1" x14ac:dyDescent="0.2">
      <c r="B173" s="168" t="str">
        <f>'Modulo_D''Ordine_AI25'!E164</f>
        <v>TOTE BAG</v>
      </c>
      <c r="C173" s="168" t="str">
        <f>'Modulo_D''Ordine_AI25'!F164</f>
        <v>no</v>
      </c>
      <c r="D173" s="169" t="str">
        <f>'Modulo_D''Ordine_AI25'!G164</f>
        <v>FAIR TRADE</v>
      </c>
      <c r="E173" s="168">
        <f>'Modulo_D''Ordine_AI25'!Q164</f>
        <v>0</v>
      </c>
      <c r="L173" s="170"/>
    </row>
  </sheetData>
  <autoFilter ref="B10:E196" xr:uid="{00000000-0009-0000-0000-000002000000}"/>
  <sortState ref="A11:L190">
    <sortCondition ref="A11:A190"/>
    <sortCondition ref="B11:B190"/>
    <sortCondition ref="C11:C190"/>
    <sortCondition ref="D11:D190"/>
  </sortState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1"/>
  <sheetViews>
    <sheetView workbookViewId="0"/>
  </sheetViews>
  <sheetFormatPr defaultRowHeight="14.4" x14ac:dyDescent="0.3"/>
  <cols>
    <col min="1" max="2" width="29.109375" bestFit="1" customWidth="1"/>
    <col min="3" max="3" width="8" style="5" bestFit="1" customWidth="1"/>
    <col min="4" max="4" width="14.33203125" style="183" bestFit="1" customWidth="1"/>
    <col min="5" max="5" width="12.109375" style="183" bestFit="1" customWidth="1"/>
    <col min="6" max="6" width="11.33203125" style="5" bestFit="1" customWidth="1"/>
    <col min="7" max="7" width="8.88671875" customWidth="1"/>
  </cols>
  <sheetData>
    <row r="1" spans="1:7" ht="25.8" x14ac:dyDescent="0.5">
      <c r="A1" s="171">
        <v>2023</v>
      </c>
      <c r="B1" s="336">
        <v>2024</v>
      </c>
      <c r="C1" s="336"/>
      <c r="D1" s="336"/>
      <c r="E1" s="336"/>
      <c r="F1" s="336"/>
    </row>
    <row r="2" spans="1:7" x14ac:dyDescent="0.3">
      <c r="B2" s="337"/>
      <c r="C2" s="337"/>
      <c r="D2" s="337"/>
      <c r="E2" s="337"/>
      <c r="F2" s="337"/>
    </row>
    <row r="3" spans="1:7" x14ac:dyDescent="0.3">
      <c r="C3" s="338" t="s">
        <v>87</v>
      </c>
      <c r="D3" s="338"/>
      <c r="E3" s="338"/>
    </row>
    <row r="4" spans="1:7" x14ac:dyDescent="0.3">
      <c r="C4" s="172" t="s">
        <v>88</v>
      </c>
      <c r="D4" s="173" t="s">
        <v>89</v>
      </c>
      <c r="E4" s="173" t="s">
        <v>90</v>
      </c>
      <c r="F4" s="172" t="s">
        <v>91</v>
      </c>
    </row>
    <row r="5" spans="1:7" x14ac:dyDescent="0.3">
      <c r="A5" s="174" t="s">
        <v>92</v>
      </c>
      <c r="B5" s="174" t="s">
        <v>92</v>
      </c>
      <c r="C5" s="175">
        <v>9.6</v>
      </c>
      <c r="D5" s="176">
        <f>20/1.22</f>
        <v>16.393442622950818</v>
      </c>
      <c r="E5" s="176">
        <f t="shared" ref="E5:E11" si="0">+D5-C5</f>
        <v>6.7934426229508187</v>
      </c>
      <c r="F5" s="177">
        <f t="shared" ref="F5:F11" si="1">+E5/D5</f>
        <v>0.41439999999999999</v>
      </c>
    </row>
    <row r="6" spans="1:7" x14ac:dyDescent="0.3">
      <c r="A6" s="174" t="s">
        <v>93</v>
      </c>
      <c r="B6" s="174" t="s">
        <v>93</v>
      </c>
      <c r="C6" s="175">
        <v>12.6</v>
      </c>
      <c r="D6" s="176">
        <f>26/1.22</f>
        <v>21.311475409836067</v>
      </c>
      <c r="E6" s="176">
        <f t="shared" si="0"/>
        <v>8.7114754098360674</v>
      </c>
      <c r="F6" s="177">
        <f t="shared" si="1"/>
        <v>0.40876923076923083</v>
      </c>
    </row>
    <row r="7" spans="1:7" x14ac:dyDescent="0.3">
      <c r="A7" s="174" t="s">
        <v>94</v>
      </c>
      <c r="B7" s="174" t="s">
        <v>94</v>
      </c>
      <c r="C7" s="175">
        <v>16.5</v>
      </c>
      <c r="D7" s="176">
        <f>32/1.22</f>
        <v>26.229508196721312</v>
      </c>
      <c r="E7" s="176">
        <f t="shared" si="0"/>
        <v>9.7295081967213122</v>
      </c>
      <c r="F7" s="177">
        <f t="shared" si="1"/>
        <v>0.37093750000000003</v>
      </c>
    </row>
    <row r="8" spans="1:7" s="110" customFormat="1" x14ac:dyDescent="0.3">
      <c r="A8" s="174"/>
      <c r="B8" s="174" t="s">
        <v>95</v>
      </c>
      <c r="C8" s="178">
        <v>16.5</v>
      </c>
      <c r="D8" s="179">
        <f>32/1.22</f>
        <v>26.229508196721312</v>
      </c>
      <c r="E8" s="179">
        <f t="shared" si="0"/>
        <v>9.7295081967213122</v>
      </c>
      <c r="F8" s="180">
        <f t="shared" si="1"/>
        <v>0.37093750000000003</v>
      </c>
    </row>
    <row r="9" spans="1:7" s="110" customFormat="1" x14ac:dyDescent="0.3">
      <c r="A9" s="174" t="s">
        <v>96</v>
      </c>
      <c r="B9" s="174" t="s">
        <v>97</v>
      </c>
      <c r="C9" s="178">
        <v>35</v>
      </c>
      <c r="D9" s="179">
        <f>D19/1.22</f>
        <v>49.180327868852459</v>
      </c>
      <c r="E9" s="179">
        <f t="shared" si="0"/>
        <v>14.180327868852459</v>
      </c>
      <c r="F9" s="180">
        <f t="shared" si="1"/>
        <v>0.28833333333333333</v>
      </c>
    </row>
    <row r="10" spans="1:7" s="110" customFormat="1" x14ac:dyDescent="0.3">
      <c r="A10" s="174" t="s">
        <v>98</v>
      </c>
      <c r="B10" s="174" t="s">
        <v>99</v>
      </c>
      <c r="C10" s="178">
        <v>2.5</v>
      </c>
      <c r="D10" s="176">
        <f>5.9/1.22</f>
        <v>4.8360655737704921</v>
      </c>
      <c r="E10" s="179">
        <f t="shared" si="0"/>
        <v>2.3360655737704921</v>
      </c>
      <c r="F10" s="180">
        <f t="shared" si="1"/>
        <v>0.48305084745762716</v>
      </c>
      <c r="G10" s="181"/>
    </row>
    <row r="11" spans="1:7" s="110" customFormat="1" x14ac:dyDescent="0.3">
      <c r="A11" s="182"/>
      <c r="B11" s="174" t="s">
        <v>100</v>
      </c>
      <c r="C11" s="178">
        <v>2.5</v>
      </c>
      <c r="D11" s="176">
        <f>5.9/1.22</f>
        <v>4.8360655737704921</v>
      </c>
      <c r="E11" s="179">
        <f t="shared" si="0"/>
        <v>2.3360655737704921</v>
      </c>
      <c r="F11" s="180">
        <f t="shared" si="1"/>
        <v>0.48305084745762716</v>
      </c>
      <c r="G11" s="181"/>
    </row>
    <row r="13" spans="1:7" x14ac:dyDescent="0.3">
      <c r="C13" s="339" t="s">
        <v>101</v>
      </c>
      <c r="D13" s="339"/>
      <c r="E13" s="339"/>
    </row>
    <row r="14" spans="1:7" x14ac:dyDescent="0.3">
      <c r="C14" s="185" t="s">
        <v>88</v>
      </c>
      <c r="D14" s="186" t="s">
        <v>89</v>
      </c>
      <c r="E14" s="186" t="s">
        <v>90</v>
      </c>
      <c r="F14" s="185" t="s">
        <v>91</v>
      </c>
    </row>
    <row r="15" spans="1:7" x14ac:dyDescent="0.3">
      <c r="A15" s="174" t="s">
        <v>92</v>
      </c>
      <c r="B15" s="174" t="s">
        <v>92</v>
      </c>
      <c r="C15" s="175">
        <f t="shared" ref="C15:D17" si="2">+C5*1.22</f>
        <v>11.712</v>
      </c>
      <c r="D15" s="176">
        <f t="shared" si="2"/>
        <v>19.999999999999996</v>
      </c>
      <c r="E15" s="176">
        <f t="shared" ref="E15:E21" si="3">+D15-C15</f>
        <v>8.2879999999999967</v>
      </c>
      <c r="F15" s="177">
        <f t="shared" ref="F15:F21" si="4">+E15/D15</f>
        <v>0.41439999999999994</v>
      </c>
    </row>
    <row r="16" spans="1:7" x14ac:dyDescent="0.3">
      <c r="A16" s="174" t="s">
        <v>93</v>
      </c>
      <c r="B16" s="174" t="s">
        <v>93</v>
      </c>
      <c r="C16" s="175">
        <f t="shared" si="2"/>
        <v>15.372</v>
      </c>
      <c r="D16" s="176">
        <f t="shared" si="2"/>
        <v>26</v>
      </c>
      <c r="E16" s="176">
        <f t="shared" si="3"/>
        <v>10.628</v>
      </c>
      <c r="F16" s="177">
        <f t="shared" si="4"/>
        <v>0.40876923076923077</v>
      </c>
    </row>
    <row r="17" spans="1:7" x14ac:dyDescent="0.3">
      <c r="A17" s="174" t="s">
        <v>94</v>
      </c>
      <c r="B17" s="174" t="s">
        <v>94</v>
      </c>
      <c r="C17" s="175">
        <f t="shared" si="2"/>
        <v>20.13</v>
      </c>
      <c r="D17" s="176">
        <f t="shared" si="2"/>
        <v>32</v>
      </c>
      <c r="E17" s="176">
        <f t="shared" si="3"/>
        <v>11.870000000000001</v>
      </c>
      <c r="F17" s="177">
        <f t="shared" si="4"/>
        <v>0.37093750000000003</v>
      </c>
    </row>
    <row r="18" spans="1:7" s="110" customFormat="1" x14ac:dyDescent="0.3">
      <c r="A18" s="174"/>
      <c r="B18" s="174" t="s">
        <v>95</v>
      </c>
      <c r="C18" s="178">
        <f>C8*1.22</f>
        <v>20.13</v>
      </c>
      <c r="D18" s="179">
        <v>32</v>
      </c>
      <c r="E18" s="179">
        <f t="shared" si="3"/>
        <v>11.870000000000001</v>
      </c>
      <c r="F18" s="180">
        <f t="shared" si="4"/>
        <v>0.37093750000000003</v>
      </c>
    </row>
    <row r="19" spans="1:7" s="110" customFormat="1" x14ac:dyDescent="0.3">
      <c r="A19" s="174" t="s">
        <v>96</v>
      </c>
      <c r="B19" s="174" t="s">
        <v>97</v>
      </c>
      <c r="C19" s="178">
        <f>+C9*1.22</f>
        <v>42.699999999999996</v>
      </c>
      <c r="D19" s="179">
        <v>60</v>
      </c>
      <c r="E19" s="179">
        <f t="shared" si="3"/>
        <v>17.300000000000004</v>
      </c>
      <c r="F19" s="180">
        <f t="shared" si="4"/>
        <v>0.28833333333333339</v>
      </c>
    </row>
    <row r="20" spans="1:7" s="110" customFormat="1" x14ac:dyDescent="0.3">
      <c r="A20" s="174" t="s">
        <v>98</v>
      </c>
      <c r="B20" s="174" t="s">
        <v>99</v>
      </c>
      <c r="C20" s="178">
        <f>+C10*1.22</f>
        <v>3.05</v>
      </c>
      <c r="D20" s="179">
        <f>D10*1.22</f>
        <v>5.9</v>
      </c>
      <c r="E20" s="179">
        <f t="shared" si="3"/>
        <v>2.8500000000000005</v>
      </c>
      <c r="F20" s="180">
        <f t="shared" si="4"/>
        <v>0.48305084745762716</v>
      </c>
      <c r="G20" s="181"/>
    </row>
    <row r="21" spans="1:7" x14ac:dyDescent="0.3">
      <c r="A21" s="174"/>
      <c r="B21" s="174" t="s">
        <v>100</v>
      </c>
      <c r="C21" s="178">
        <f>+C11*1.22</f>
        <v>3.05</v>
      </c>
      <c r="D21" s="179">
        <f>D11*1.22</f>
        <v>5.9</v>
      </c>
      <c r="E21" s="179">
        <f t="shared" si="3"/>
        <v>2.8500000000000005</v>
      </c>
      <c r="F21" s="180">
        <f t="shared" si="4"/>
        <v>0.48305084745762716</v>
      </c>
    </row>
  </sheetData>
  <mergeCells count="4">
    <mergeCell ref="B1:F1"/>
    <mergeCell ref="B2:F2"/>
    <mergeCell ref="C3:E3"/>
    <mergeCell ref="C13:E13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3"/>
  <sheetViews>
    <sheetView workbookViewId="0"/>
  </sheetViews>
  <sheetFormatPr defaultRowHeight="14.4" x14ac:dyDescent="0.3"/>
  <cols>
    <col min="1" max="1" width="8.88671875" customWidth="1"/>
    <col min="2" max="2" width="36" style="198" bestFit="1" customWidth="1"/>
    <col min="3" max="3" width="9.44140625" customWidth="1"/>
    <col min="4" max="4" width="17.21875" bestFit="1" customWidth="1"/>
    <col min="5" max="6" width="18.21875" customWidth="1"/>
    <col min="7" max="11" width="9.44140625" customWidth="1"/>
    <col min="12" max="12" width="8.88671875" customWidth="1"/>
  </cols>
  <sheetData>
    <row r="1" spans="1:10" ht="6" customHeight="1" x14ac:dyDescent="0.3">
      <c r="A1" s="110"/>
      <c r="B1" s="187"/>
      <c r="C1" s="110"/>
      <c r="D1" s="110"/>
      <c r="E1" s="110"/>
      <c r="F1" s="110"/>
      <c r="G1" s="110"/>
      <c r="H1" s="110"/>
      <c r="I1" s="110"/>
      <c r="J1" s="110"/>
    </row>
    <row r="2" spans="1:10" x14ac:dyDescent="0.3">
      <c r="A2" s="110"/>
      <c r="B2" s="343" t="s">
        <v>102</v>
      </c>
      <c r="C2" s="343"/>
      <c r="D2" s="343"/>
      <c r="E2" s="343"/>
      <c r="F2" s="343"/>
      <c r="G2" s="343"/>
      <c r="H2" s="343"/>
      <c r="I2" s="110"/>
      <c r="J2" s="110"/>
    </row>
    <row r="3" spans="1:10" x14ac:dyDescent="0.3">
      <c r="A3" s="110"/>
      <c r="B3" s="343"/>
      <c r="C3" s="343"/>
      <c r="D3" s="343"/>
      <c r="E3" s="343"/>
      <c r="F3" s="343"/>
      <c r="G3" s="343"/>
      <c r="H3" s="343"/>
      <c r="I3" s="110"/>
      <c r="J3" s="110"/>
    </row>
    <row r="4" spans="1:10" x14ac:dyDescent="0.3">
      <c r="A4" s="110"/>
      <c r="B4" s="188" t="str">
        <f>+'Modulo_D''Ordine_AI25'!D3</f>
        <v>Ragione Sociale</v>
      </c>
      <c r="C4" s="340">
        <f>+'Modulo_D''Ordine_AI25'!E3</f>
        <v>0</v>
      </c>
      <c r="D4" s="340"/>
      <c r="E4" s="340"/>
      <c r="F4" s="340"/>
      <c r="G4" s="340"/>
      <c r="H4" s="340"/>
      <c r="I4" s="110"/>
      <c r="J4" s="110"/>
    </row>
    <row r="5" spans="1:10" x14ac:dyDescent="0.3">
      <c r="A5" s="110"/>
      <c r="B5" s="188" t="str">
        <f>+'Modulo_D''Ordine_AI25'!D4</f>
        <v>Indirizzo Fatturazione</v>
      </c>
      <c r="C5" s="340">
        <f>+'Modulo_D''Ordine_AI25'!E4</f>
        <v>0</v>
      </c>
      <c r="D5" s="340"/>
      <c r="E5" s="340"/>
      <c r="F5" s="340"/>
      <c r="G5" s="340"/>
      <c r="H5" s="340"/>
      <c r="I5" s="110"/>
      <c r="J5" s="110"/>
    </row>
    <row r="6" spans="1:10" x14ac:dyDescent="0.3">
      <c r="A6" s="110"/>
      <c r="B6" s="188" t="str">
        <f>+'Modulo_D''Ordine_AI25'!D5</f>
        <v>Partita Iva</v>
      </c>
      <c r="C6" s="340">
        <f>+'Modulo_D''Ordine_AI25'!E5</f>
        <v>0</v>
      </c>
      <c r="D6" s="340"/>
      <c r="E6" s="340"/>
      <c r="F6" s="340"/>
      <c r="G6" s="340"/>
      <c r="H6" s="340"/>
      <c r="I6" s="110"/>
      <c r="J6" s="110"/>
    </row>
    <row r="7" spans="1:10" x14ac:dyDescent="0.3">
      <c r="A7" s="110"/>
      <c r="B7" s="188" t="str">
        <f>+'Modulo_D''Ordine_AI25'!D6</f>
        <v>Codice Univoco</v>
      </c>
      <c r="C7" s="340">
        <f>+'Modulo_D''Ordine_AI25'!E6</f>
        <v>0</v>
      </c>
      <c r="D7" s="340"/>
      <c r="E7" s="340"/>
      <c r="F7" s="340"/>
      <c r="G7" s="340"/>
      <c r="H7" s="340"/>
      <c r="I7" s="110"/>
      <c r="J7" s="110"/>
    </row>
    <row r="8" spans="1:10" x14ac:dyDescent="0.3">
      <c r="A8" s="110"/>
      <c r="B8" s="188" t="str">
        <f>+'Modulo_D''Ordine_AI25'!D7</f>
        <v>Destinazione Merce</v>
      </c>
      <c r="C8" s="340">
        <f>+'Modulo_D''Ordine_AI25'!E7</f>
        <v>0</v>
      </c>
      <c r="D8" s="340"/>
      <c r="E8" s="340"/>
      <c r="F8" s="340"/>
      <c r="G8" s="340"/>
      <c r="H8" s="340"/>
      <c r="I8" s="110"/>
      <c r="J8" s="110"/>
    </row>
    <row r="9" spans="1:10" x14ac:dyDescent="0.3">
      <c r="A9" s="110"/>
      <c r="B9" s="188" t="str">
        <f>+'Modulo_D''Ordine_AI25'!I7</f>
        <v>Telefono</v>
      </c>
      <c r="C9" s="340">
        <f>+'Modulo_D''Ordine_AI25'!J7</f>
        <v>0</v>
      </c>
      <c r="D9" s="340"/>
      <c r="E9" s="340"/>
      <c r="F9" s="340"/>
      <c r="G9" s="340"/>
      <c r="H9" s="340"/>
      <c r="I9" s="110"/>
      <c r="J9" s="110"/>
    </row>
    <row r="10" spans="1:10" ht="6" customHeight="1" x14ac:dyDescent="0.3">
      <c r="A10" s="110"/>
      <c r="B10" s="187"/>
      <c r="C10" s="110"/>
      <c r="D10" s="110"/>
      <c r="E10" s="110"/>
      <c r="F10" s="110"/>
      <c r="G10" s="110"/>
      <c r="H10" s="110"/>
      <c r="I10" s="110"/>
      <c r="J10" s="110"/>
    </row>
    <row r="11" spans="1:10" s="5" customFormat="1" ht="30.75" customHeight="1" x14ac:dyDescent="0.3">
      <c r="A11" s="109"/>
      <c r="B11" s="109"/>
      <c r="C11" s="184" t="s">
        <v>103</v>
      </c>
      <c r="D11" s="189" t="s">
        <v>104</v>
      </c>
      <c r="E11" s="189" t="s">
        <v>105</v>
      </c>
      <c r="F11" s="189" t="s">
        <v>106</v>
      </c>
      <c r="G11" s="341" t="s">
        <v>107</v>
      </c>
      <c r="H11" s="341"/>
      <c r="I11" s="109"/>
      <c r="J11" s="109"/>
    </row>
    <row r="12" spans="1:10" ht="14.4" customHeight="1" x14ac:dyDescent="0.3">
      <c r="A12" s="110"/>
      <c r="B12" s="174" t="s">
        <v>92</v>
      </c>
      <c r="C12" s="190" t="e">
        <f>DATI!E5</f>
        <v>#REF!</v>
      </c>
      <c r="D12" s="191">
        <f>PVP_MARGINE!C5</f>
        <v>9.6</v>
      </c>
      <c r="E12" s="192" t="e">
        <f t="shared" ref="E12:E18" si="0">D12*C12</f>
        <v>#REF!</v>
      </c>
      <c r="F12" s="193" t="e">
        <f t="shared" ref="F12:F18" si="1">+E12*0.22</f>
        <v>#REF!</v>
      </c>
      <c r="G12" s="342" t="e">
        <f>SUM(E12:E17)</f>
        <v>#REF!</v>
      </c>
      <c r="H12" s="342"/>
      <c r="I12" s="110"/>
      <c r="J12" s="110"/>
    </row>
    <row r="13" spans="1:10" ht="14.4" customHeight="1" x14ac:dyDescent="0.3">
      <c r="A13" s="110"/>
      <c r="B13" s="174" t="s">
        <v>93</v>
      </c>
      <c r="C13" s="190" t="e">
        <f>DATI!E6</f>
        <v>#REF!</v>
      </c>
      <c r="D13" s="191">
        <f>PVP_MARGINE!C6</f>
        <v>12.6</v>
      </c>
      <c r="E13" s="192" t="e">
        <f t="shared" si="0"/>
        <v>#REF!</v>
      </c>
      <c r="F13" s="193" t="e">
        <f t="shared" si="1"/>
        <v>#REF!</v>
      </c>
      <c r="G13" s="342"/>
      <c r="H13" s="342"/>
      <c r="I13" s="110"/>
      <c r="J13" s="110"/>
    </row>
    <row r="14" spans="1:10" ht="14.4" customHeight="1" x14ac:dyDescent="0.3">
      <c r="A14" s="110"/>
      <c r="B14" s="174" t="s">
        <v>94</v>
      </c>
      <c r="C14" s="190" t="e">
        <f>DATI!E7</f>
        <v>#REF!</v>
      </c>
      <c r="D14" s="191">
        <f>PVP_MARGINE!C7</f>
        <v>16.5</v>
      </c>
      <c r="E14" s="192" t="e">
        <f t="shared" si="0"/>
        <v>#REF!</v>
      </c>
      <c r="F14" s="193" t="e">
        <f t="shared" si="1"/>
        <v>#REF!</v>
      </c>
      <c r="G14" s="342"/>
      <c r="H14" s="342"/>
      <c r="I14" s="110"/>
      <c r="J14" s="110"/>
    </row>
    <row r="15" spans="1:10" ht="14.4" customHeight="1" x14ac:dyDescent="0.3">
      <c r="A15" s="110"/>
      <c r="B15" s="174" t="s">
        <v>95</v>
      </c>
      <c r="C15" s="190" t="e">
        <f>DATI!E4</f>
        <v>#REF!</v>
      </c>
      <c r="D15" s="191">
        <f>PVP_MARGINE!C8</f>
        <v>16.5</v>
      </c>
      <c r="E15" s="192" t="e">
        <f t="shared" si="0"/>
        <v>#REF!</v>
      </c>
      <c r="F15" s="193" t="e">
        <f t="shared" si="1"/>
        <v>#REF!</v>
      </c>
      <c r="G15" s="342"/>
      <c r="H15" s="342"/>
      <c r="I15" s="110"/>
      <c r="J15" s="110"/>
    </row>
    <row r="16" spans="1:10" ht="14.4" customHeight="1" x14ac:dyDescent="0.3">
      <c r="A16" s="110"/>
      <c r="B16" s="174" t="s">
        <v>97</v>
      </c>
      <c r="C16" s="190">
        <f>DATI!E2</f>
        <v>0</v>
      </c>
      <c r="D16" s="191">
        <f>PVP_MARGINE!C9</f>
        <v>35</v>
      </c>
      <c r="E16" s="192">
        <f t="shared" si="0"/>
        <v>0</v>
      </c>
      <c r="F16" s="193">
        <f t="shared" si="1"/>
        <v>0</v>
      </c>
      <c r="G16" s="342"/>
      <c r="H16" s="342"/>
      <c r="I16" s="110"/>
      <c r="J16" s="110"/>
    </row>
    <row r="17" spans="1:10" x14ac:dyDescent="0.3">
      <c r="A17" s="110"/>
      <c r="B17" s="174" t="s">
        <v>99</v>
      </c>
      <c r="C17" s="190" t="e">
        <f>DATI!E8</f>
        <v>#REF!</v>
      </c>
      <c r="D17" s="191">
        <f>PVP_MARGINE!C10</f>
        <v>2.5</v>
      </c>
      <c r="E17" s="192" t="e">
        <f t="shared" si="0"/>
        <v>#REF!</v>
      </c>
      <c r="F17" s="193" t="e">
        <f t="shared" si="1"/>
        <v>#REF!</v>
      </c>
      <c r="G17" s="342"/>
      <c r="H17" s="342"/>
      <c r="I17" s="110"/>
      <c r="J17" s="110"/>
    </row>
    <row r="18" spans="1:10" ht="21" customHeight="1" x14ac:dyDescent="0.3">
      <c r="A18" s="110"/>
      <c r="B18" s="174" t="s">
        <v>100</v>
      </c>
      <c r="C18" s="190">
        <f>DATI!E9</f>
        <v>0</v>
      </c>
      <c r="D18" s="191">
        <f>PVP_MARGINE!C11</f>
        <v>2.5</v>
      </c>
      <c r="E18" s="192">
        <f t="shared" si="0"/>
        <v>0</v>
      </c>
      <c r="F18" s="193">
        <f t="shared" si="1"/>
        <v>0</v>
      </c>
      <c r="G18" s="342"/>
      <c r="H18" s="342"/>
      <c r="I18" s="110"/>
      <c r="J18" s="110"/>
    </row>
    <row r="19" spans="1:10" ht="6" customHeight="1" x14ac:dyDescent="0.3">
      <c r="A19" s="110"/>
      <c r="B19" s="187"/>
      <c r="C19" s="110"/>
      <c r="D19" s="110"/>
      <c r="E19" s="110"/>
      <c r="F19" s="110"/>
      <c r="G19" s="110"/>
      <c r="H19" s="110"/>
      <c r="I19" s="110"/>
      <c r="J19" s="110"/>
    </row>
    <row r="20" spans="1:10" ht="18" x14ac:dyDescent="0.35">
      <c r="A20" s="110"/>
      <c r="B20" s="187"/>
      <c r="C20" s="194" t="e">
        <f>SUM(C12:C17)</f>
        <v>#REF!</v>
      </c>
      <c r="D20" s="195"/>
      <c r="E20" s="196" t="e">
        <f>SUM(E12:E17)</f>
        <v>#REF!</v>
      </c>
      <c r="F20" s="197" t="e">
        <f>SUM(F12:F17)</f>
        <v>#REF!</v>
      </c>
      <c r="G20" s="110"/>
      <c r="H20" s="110"/>
      <c r="I20" s="110"/>
      <c r="J20" s="110"/>
    </row>
    <row r="21" spans="1:10" ht="6" customHeight="1" x14ac:dyDescent="0.3"/>
    <row r="23" spans="1:10" x14ac:dyDescent="0.3">
      <c r="C23" s="199"/>
      <c r="D23" s="199"/>
      <c r="E23" s="199"/>
      <c r="F23" s="199"/>
      <c r="G23" s="199"/>
      <c r="H23" s="199"/>
    </row>
  </sheetData>
  <mergeCells count="9">
    <mergeCell ref="C9:H9"/>
    <mergeCell ref="G11:H11"/>
    <mergeCell ref="G12:H18"/>
    <mergeCell ref="B2:H3"/>
    <mergeCell ref="C4:H4"/>
    <mergeCell ref="C5:H5"/>
    <mergeCell ref="C6:H6"/>
    <mergeCell ref="C7:H7"/>
    <mergeCell ref="C8:H8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Modulo_D'Ordine_AI25</vt:lpstr>
      <vt:lpstr>Ordine_|_DDT</vt:lpstr>
      <vt:lpstr>DATI</vt:lpstr>
      <vt:lpstr>PVP_MARGINE</vt:lpstr>
      <vt:lpstr>Dati_per_Fattura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Davide Fraccavento</dc:creator>
  <dc:description/>
  <cp:lastModifiedBy>ALESSIA</cp:lastModifiedBy>
  <cp:lastPrinted>2025-07-17T09:41:20Z</cp:lastPrinted>
  <dcterms:created xsi:type="dcterms:W3CDTF">2023-05-28T10:02:41Z</dcterms:created>
  <dcterms:modified xsi:type="dcterms:W3CDTF">2025-09-19T17:08:12Z</dcterms:modified>
</cp:coreProperties>
</file>