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SSIA\Documents\Bottega\O Press\cataloghi\catalogo PE 26\"/>
    </mc:Choice>
  </mc:AlternateContent>
  <xr:revisionPtr revIDLastSave="0" documentId="13_ncr:1_{278DE9C9-BF2C-4914-845F-EA1B8F180BA5}" xr6:coauthVersionLast="36" xr6:coauthVersionMax="36" xr10:uidLastSave="{00000000-0000-0000-0000-000000000000}"/>
  <bookViews>
    <workbookView xWindow="0" yWindow="0" windowWidth="23040" windowHeight="7848" xr2:uid="{00000000-000D-0000-FFFF-FFFF00000000}"/>
  </bookViews>
  <sheets>
    <sheet name="Modulo_D'Ordine_PE 26" sheetId="1" r:id="rId1"/>
    <sheet name="Ordine_|_DDT" sheetId="2" r:id="rId2"/>
    <sheet name="PVP_MARGINE" sheetId="4" state="hidden" r:id="rId3"/>
    <sheet name="Dati_per_Fattura" sheetId="5" state="hidden" r:id="rId4"/>
  </sheets>
  <definedNames>
    <definedName name="_xlnm._FilterDatabase" localSheetId="0" hidden="1">'Modulo_D''Ordine_PE 26'!$K$10:$P$200</definedName>
    <definedName name="_xlnm._FilterDatabase" localSheetId="1" hidden="1">'Ordine_|_DDT'!$A$13:$N$203</definedName>
  </definedNames>
  <calcPr calcId="191029"/>
</workbook>
</file>

<file path=xl/calcChain.xml><?xml version="1.0" encoding="utf-8"?>
<calcChain xmlns="http://schemas.openxmlformats.org/spreadsheetml/2006/main">
  <c r="A15" i="2" l="1"/>
  <c r="B15" i="2"/>
  <c r="C15" i="2"/>
  <c r="D15" i="2"/>
  <c r="E15" i="2"/>
  <c r="F15" i="2"/>
  <c r="G15" i="2"/>
  <c r="H15" i="2"/>
  <c r="I15" i="2"/>
  <c r="J15" i="2"/>
  <c r="K15" i="2"/>
  <c r="L15" i="2"/>
  <c r="A16" i="2"/>
  <c r="B16" i="2"/>
  <c r="C16" i="2"/>
  <c r="D16" i="2"/>
  <c r="E16" i="2"/>
  <c r="F16" i="2"/>
  <c r="G16" i="2"/>
  <c r="H16" i="2"/>
  <c r="I16" i="2"/>
  <c r="J16" i="2"/>
  <c r="K16" i="2"/>
  <c r="L16" i="2"/>
  <c r="A17" i="2"/>
  <c r="B17" i="2"/>
  <c r="C17" i="2"/>
  <c r="D17" i="2"/>
  <c r="E17" i="2"/>
  <c r="F17" i="2"/>
  <c r="G17" i="2"/>
  <c r="H17" i="2"/>
  <c r="I17" i="2"/>
  <c r="J17" i="2"/>
  <c r="K17" i="2"/>
  <c r="L17" i="2"/>
  <c r="A18" i="2"/>
  <c r="B18" i="2"/>
  <c r="C18" i="2"/>
  <c r="D18" i="2"/>
  <c r="E18" i="2"/>
  <c r="F18" i="2"/>
  <c r="G18" i="2"/>
  <c r="H18" i="2"/>
  <c r="I18" i="2"/>
  <c r="J18" i="2"/>
  <c r="K18" i="2"/>
  <c r="L18" i="2"/>
  <c r="A19" i="2"/>
  <c r="B19" i="2"/>
  <c r="C19" i="2"/>
  <c r="D19" i="2"/>
  <c r="E19" i="2"/>
  <c r="F19" i="2"/>
  <c r="G19" i="2"/>
  <c r="H19" i="2"/>
  <c r="I19" i="2"/>
  <c r="J19" i="2"/>
  <c r="K19" i="2"/>
  <c r="L19" i="2"/>
  <c r="A20" i="2"/>
  <c r="B20" i="2"/>
  <c r="C20" i="2"/>
  <c r="D20" i="2"/>
  <c r="E20" i="2"/>
  <c r="F20" i="2"/>
  <c r="G20" i="2"/>
  <c r="H20" i="2"/>
  <c r="I20" i="2"/>
  <c r="J20" i="2"/>
  <c r="K20" i="2"/>
  <c r="L20" i="2"/>
  <c r="A21" i="2"/>
  <c r="B21" i="2"/>
  <c r="C21" i="2"/>
  <c r="D21" i="2"/>
  <c r="E21" i="2"/>
  <c r="F21" i="2"/>
  <c r="G21" i="2"/>
  <c r="H21" i="2"/>
  <c r="I21" i="2"/>
  <c r="J21" i="2"/>
  <c r="K21" i="2"/>
  <c r="L21" i="2"/>
  <c r="A22" i="2"/>
  <c r="B22" i="2"/>
  <c r="C22" i="2"/>
  <c r="D22" i="2"/>
  <c r="E22" i="2"/>
  <c r="F22" i="2"/>
  <c r="G22" i="2"/>
  <c r="H22" i="2"/>
  <c r="I22" i="2"/>
  <c r="J22" i="2"/>
  <c r="K22" i="2"/>
  <c r="L22" i="2"/>
  <c r="A23" i="2"/>
  <c r="B23" i="2"/>
  <c r="C23" i="2"/>
  <c r="D23" i="2"/>
  <c r="E23" i="2"/>
  <c r="F23" i="2"/>
  <c r="G23" i="2"/>
  <c r="H23" i="2"/>
  <c r="I23" i="2"/>
  <c r="J23" i="2"/>
  <c r="K23" i="2"/>
  <c r="L23" i="2"/>
  <c r="A24" i="2"/>
  <c r="B24" i="2"/>
  <c r="C24" i="2"/>
  <c r="D24" i="2"/>
  <c r="E24" i="2"/>
  <c r="F24" i="2"/>
  <c r="G24" i="2"/>
  <c r="H24" i="2"/>
  <c r="I24" i="2"/>
  <c r="J24" i="2"/>
  <c r="K24" i="2"/>
  <c r="L24" i="2"/>
  <c r="A25" i="2"/>
  <c r="B25" i="2"/>
  <c r="C25" i="2"/>
  <c r="D25" i="2"/>
  <c r="E25" i="2"/>
  <c r="F25" i="2"/>
  <c r="G25" i="2"/>
  <c r="H25" i="2"/>
  <c r="I25" i="2"/>
  <c r="J25" i="2"/>
  <c r="K25" i="2"/>
  <c r="L25" i="2"/>
  <c r="A26" i="2"/>
  <c r="B26" i="2"/>
  <c r="C26" i="2"/>
  <c r="D26" i="2"/>
  <c r="E26" i="2"/>
  <c r="F26" i="2"/>
  <c r="G26" i="2"/>
  <c r="H26" i="2"/>
  <c r="I26" i="2"/>
  <c r="J26" i="2"/>
  <c r="K26" i="2"/>
  <c r="L26" i="2"/>
  <c r="A27" i="2"/>
  <c r="B27" i="2"/>
  <c r="C27" i="2"/>
  <c r="D27" i="2"/>
  <c r="E27" i="2"/>
  <c r="F27" i="2"/>
  <c r="G27" i="2"/>
  <c r="H27" i="2"/>
  <c r="I27" i="2"/>
  <c r="J27" i="2"/>
  <c r="K27" i="2"/>
  <c r="L27" i="2"/>
  <c r="A28" i="2"/>
  <c r="B28" i="2"/>
  <c r="C28" i="2"/>
  <c r="D28" i="2"/>
  <c r="E28" i="2"/>
  <c r="F28" i="2"/>
  <c r="G28" i="2"/>
  <c r="H28" i="2"/>
  <c r="I28" i="2"/>
  <c r="J28" i="2"/>
  <c r="K28" i="2"/>
  <c r="L28" i="2"/>
  <c r="A29" i="2"/>
  <c r="B29" i="2"/>
  <c r="C29" i="2"/>
  <c r="D29" i="2"/>
  <c r="E29" i="2"/>
  <c r="F29" i="2"/>
  <c r="G29" i="2"/>
  <c r="H29" i="2"/>
  <c r="I29" i="2"/>
  <c r="J29" i="2"/>
  <c r="K29" i="2"/>
  <c r="L29" i="2"/>
  <c r="A30" i="2"/>
  <c r="B30" i="2"/>
  <c r="C30" i="2"/>
  <c r="D30" i="2"/>
  <c r="E30" i="2"/>
  <c r="F30" i="2"/>
  <c r="G30" i="2"/>
  <c r="H30" i="2"/>
  <c r="I30" i="2"/>
  <c r="J30" i="2"/>
  <c r="K30" i="2"/>
  <c r="L30" i="2"/>
  <c r="A31" i="2"/>
  <c r="B31" i="2"/>
  <c r="C31" i="2"/>
  <c r="D31" i="2"/>
  <c r="E31" i="2"/>
  <c r="F31" i="2"/>
  <c r="G31" i="2"/>
  <c r="H31" i="2"/>
  <c r="I31" i="2"/>
  <c r="J31" i="2"/>
  <c r="K31" i="2"/>
  <c r="L31" i="2"/>
  <c r="A32" i="2"/>
  <c r="B32" i="2"/>
  <c r="C32" i="2"/>
  <c r="D32" i="2"/>
  <c r="E32" i="2"/>
  <c r="F32" i="2"/>
  <c r="G32" i="2"/>
  <c r="H32" i="2"/>
  <c r="I32" i="2"/>
  <c r="J32" i="2"/>
  <c r="K32" i="2"/>
  <c r="L32" i="2"/>
  <c r="A33" i="2"/>
  <c r="B33" i="2"/>
  <c r="C33" i="2"/>
  <c r="D33" i="2"/>
  <c r="E33" i="2"/>
  <c r="F33" i="2"/>
  <c r="G33" i="2"/>
  <c r="H33" i="2"/>
  <c r="I33" i="2"/>
  <c r="J33" i="2"/>
  <c r="K33" i="2"/>
  <c r="L33" i="2"/>
  <c r="A34" i="2"/>
  <c r="B34" i="2"/>
  <c r="C34" i="2"/>
  <c r="D34" i="2"/>
  <c r="E34" i="2"/>
  <c r="F34" i="2"/>
  <c r="G34" i="2"/>
  <c r="H34" i="2"/>
  <c r="I34" i="2"/>
  <c r="J34" i="2"/>
  <c r="K34" i="2"/>
  <c r="L34" i="2"/>
  <c r="A35" i="2"/>
  <c r="B35" i="2"/>
  <c r="C35" i="2"/>
  <c r="D35" i="2"/>
  <c r="E35" i="2"/>
  <c r="F35" i="2"/>
  <c r="G35" i="2"/>
  <c r="H35" i="2"/>
  <c r="I35" i="2"/>
  <c r="J35" i="2"/>
  <c r="K35" i="2"/>
  <c r="L35" i="2"/>
  <c r="A36" i="2"/>
  <c r="B36" i="2"/>
  <c r="C36" i="2"/>
  <c r="D36" i="2"/>
  <c r="E36" i="2"/>
  <c r="F36" i="2"/>
  <c r="G36" i="2"/>
  <c r="H36" i="2"/>
  <c r="I36" i="2"/>
  <c r="J36" i="2"/>
  <c r="K36" i="2"/>
  <c r="L36" i="2"/>
  <c r="A37" i="2"/>
  <c r="B37" i="2"/>
  <c r="C37" i="2"/>
  <c r="D37" i="2"/>
  <c r="E37" i="2"/>
  <c r="F37" i="2"/>
  <c r="G37" i="2"/>
  <c r="H37" i="2"/>
  <c r="I37" i="2"/>
  <c r="J37" i="2"/>
  <c r="K37" i="2"/>
  <c r="L37" i="2"/>
  <c r="A38" i="2"/>
  <c r="B38" i="2"/>
  <c r="C38" i="2"/>
  <c r="D38" i="2"/>
  <c r="E38" i="2"/>
  <c r="F38" i="2"/>
  <c r="G38" i="2"/>
  <c r="H38" i="2"/>
  <c r="I38" i="2"/>
  <c r="J38" i="2"/>
  <c r="K38" i="2"/>
  <c r="L38" i="2"/>
  <c r="A39" i="2"/>
  <c r="B39" i="2"/>
  <c r="C39" i="2"/>
  <c r="D39" i="2"/>
  <c r="E39" i="2"/>
  <c r="F39" i="2"/>
  <c r="G39" i="2"/>
  <c r="H39" i="2"/>
  <c r="I39" i="2"/>
  <c r="J39" i="2"/>
  <c r="K39" i="2"/>
  <c r="L39" i="2"/>
  <c r="A40" i="2"/>
  <c r="B40" i="2"/>
  <c r="C40" i="2"/>
  <c r="D40" i="2"/>
  <c r="E40" i="2"/>
  <c r="F40" i="2"/>
  <c r="G40" i="2"/>
  <c r="H40" i="2"/>
  <c r="I40" i="2"/>
  <c r="J40" i="2"/>
  <c r="K40" i="2"/>
  <c r="L40" i="2"/>
  <c r="A41" i="2"/>
  <c r="B41" i="2"/>
  <c r="C41" i="2"/>
  <c r="D41" i="2"/>
  <c r="E41" i="2"/>
  <c r="F41" i="2"/>
  <c r="G41" i="2"/>
  <c r="H41" i="2"/>
  <c r="I41" i="2"/>
  <c r="J41" i="2"/>
  <c r="K41" i="2"/>
  <c r="L41" i="2"/>
  <c r="A42" i="2"/>
  <c r="B42" i="2"/>
  <c r="C42" i="2"/>
  <c r="D42" i="2"/>
  <c r="E42" i="2"/>
  <c r="F42" i="2"/>
  <c r="G42" i="2"/>
  <c r="H42" i="2"/>
  <c r="I42" i="2"/>
  <c r="J42" i="2"/>
  <c r="K42" i="2"/>
  <c r="L42" i="2"/>
  <c r="A43" i="2"/>
  <c r="B43" i="2"/>
  <c r="C43" i="2"/>
  <c r="D43" i="2"/>
  <c r="E43" i="2"/>
  <c r="F43" i="2"/>
  <c r="G43" i="2"/>
  <c r="H43" i="2"/>
  <c r="I43" i="2"/>
  <c r="J43" i="2"/>
  <c r="K43" i="2"/>
  <c r="L43" i="2"/>
  <c r="A44" i="2"/>
  <c r="B44" i="2"/>
  <c r="C44" i="2"/>
  <c r="D44" i="2"/>
  <c r="E44" i="2"/>
  <c r="F44" i="2"/>
  <c r="G44" i="2"/>
  <c r="H44" i="2"/>
  <c r="I44" i="2"/>
  <c r="J44" i="2"/>
  <c r="K44" i="2"/>
  <c r="L44" i="2"/>
  <c r="A45" i="2"/>
  <c r="B45" i="2"/>
  <c r="C45" i="2"/>
  <c r="D45" i="2"/>
  <c r="E45" i="2"/>
  <c r="F45" i="2"/>
  <c r="G45" i="2"/>
  <c r="H45" i="2"/>
  <c r="I45" i="2"/>
  <c r="J45" i="2"/>
  <c r="K45" i="2"/>
  <c r="L45" i="2"/>
  <c r="A46" i="2"/>
  <c r="B46" i="2"/>
  <c r="C46" i="2"/>
  <c r="D46" i="2"/>
  <c r="E46" i="2"/>
  <c r="F46" i="2"/>
  <c r="G46" i="2"/>
  <c r="H46" i="2"/>
  <c r="I46" i="2"/>
  <c r="J46" i="2"/>
  <c r="K46" i="2"/>
  <c r="L46" i="2"/>
  <c r="A47" i="2"/>
  <c r="B47" i="2"/>
  <c r="C47" i="2"/>
  <c r="D47" i="2"/>
  <c r="E47" i="2"/>
  <c r="F47" i="2"/>
  <c r="G47" i="2"/>
  <c r="H47" i="2"/>
  <c r="I47" i="2"/>
  <c r="J47" i="2"/>
  <c r="K47" i="2"/>
  <c r="L47" i="2"/>
  <c r="A48" i="2"/>
  <c r="B48" i="2"/>
  <c r="C48" i="2"/>
  <c r="D48" i="2"/>
  <c r="E48" i="2"/>
  <c r="F48" i="2"/>
  <c r="G48" i="2"/>
  <c r="H48" i="2"/>
  <c r="I48" i="2"/>
  <c r="J48" i="2"/>
  <c r="K48" i="2"/>
  <c r="L48" i="2"/>
  <c r="A49" i="2"/>
  <c r="B49" i="2"/>
  <c r="C49" i="2"/>
  <c r="D49" i="2"/>
  <c r="E49" i="2"/>
  <c r="F49" i="2"/>
  <c r="G49" i="2"/>
  <c r="H49" i="2"/>
  <c r="I49" i="2"/>
  <c r="J49" i="2"/>
  <c r="K49" i="2"/>
  <c r="L49" i="2"/>
  <c r="A50" i="2"/>
  <c r="B50" i="2"/>
  <c r="C50" i="2"/>
  <c r="D50" i="2"/>
  <c r="E50" i="2"/>
  <c r="F50" i="2"/>
  <c r="G50" i="2"/>
  <c r="H50" i="2"/>
  <c r="I50" i="2"/>
  <c r="J50" i="2"/>
  <c r="K50" i="2"/>
  <c r="L50" i="2"/>
  <c r="A51" i="2"/>
  <c r="B51" i="2"/>
  <c r="C51" i="2"/>
  <c r="D51" i="2"/>
  <c r="E51" i="2"/>
  <c r="F51" i="2"/>
  <c r="G51" i="2"/>
  <c r="H51" i="2"/>
  <c r="I51" i="2"/>
  <c r="J51" i="2"/>
  <c r="K51" i="2"/>
  <c r="L51" i="2"/>
  <c r="A52" i="2"/>
  <c r="B52" i="2"/>
  <c r="C52" i="2"/>
  <c r="D52" i="2"/>
  <c r="E52" i="2"/>
  <c r="F52" i="2"/>
  <c r="G52" i="2"/>
  <c r="H52" i="2"/>
  <c r="I52" i="2"/>
  <c r="J52" i="2"/>
  <c r="K52" i="2"/>
  <c r="L52" i="2"/>
  <c r="A53" i="2"/>
  <c r="B53" i="2"/>
  <c r="C53" i="2"/>
  <c r="D53" i="2"/>
  <c r="E53" i="2"/>
  <c r="F53" i="2"/>
  <c r="G53" i="2"/>
  <c r="H53" i="2"/>
  <c r="I53" i="2"/>
  <c r="J53" i="2"/>
  <c r="K53" i="2"/>
  <c r="L53" i="2"/>
  <c r="A54" i="2"/>
  <c r="B54" i="2"/>
  <c r="C54" i="2"/>
  <c r="D54" i="2"/>
  <c r="E54" i="2"/>
  <c r="F54" i="2"/>
  <c r="G54" i="2"/>
  <c r="H54" i="2"/>
  <c r="I54" i="2"/>
  <c r="J54" i="2"/>
  <c r="K54" i="2"/>
  <c r="L54" i="2"/>
  <c r="A55" i="2"/>
  <c r="B55" i="2"/>
  <c r="C55" i="2"/>
  <c r="D55" i="2"/>
  <c r="E55" i="2"/>
  <c r="F55" i="2"/>
  <c r="G55" i="2"/>
  <c r="H55" i="2"/>
  <c r="I55" i="2"/>
  <c r="J55" i="2"/>
  <c r="K55" i="2"/>
  <c r="L55" i="2"/>
  <c r="A56" i="2"/>
  <c r="B56" i="2"/>
  <c r="C56" i="2"/>
  <c r="D56" i="2"/>
  <c r="E56" i="2"/>
  <c r="F56" i="2"/>
  <c r="G56" i="2"/>
  <c r="H56" i="2"/>
  <c r="I56" i="2"/>
  <c r="J56" i="2"/>
  <c r="K56" i="2"/>
  <c r="L56" i="2"/>
  <c r="A57" i="2"/>
  <c r="B57" i="2"/>
  <c r="C57" i="2"/>
  <c r="D57" i="2"/>
  <c r="E57" i="2"/>
  <c r="F57" i="2"/>
  <c r="G57" i="2"/>
  <c r="H57" i="2"/>
  <c r="I57" i="2"/>
  <c r="J57" i="2"/>
  <c r="K57" i="2"/>
  <c r="L57" i="2"/>
  <c r="A58" i="2"/>
  <c r="B58" i="2"/>
  <c r="C58" i="2"/>
  <c r="D58" i="2"/>
  <c r="E58" i="2"/>
  <c r="F58" i="2"/>
  <c r="G58" i="2"/>
  <c r="H58" i="2"/>
  <c r="I58" i="2"/>
  <c r="J58" i="2"/>
  <c r="K58" i="2"/>
  <c r="L58" i="2"/>
  <c r="A59" i="2"/>
  <c r="B59" i="2"/>
  <c r="C59" i="2"/>
  <c r="D59" i="2"/>
  <c r="E59" i="2"/>
  <c r="F59" i="2"/>
  <c r="G59" i="2"/>
  <c r="H59" i="2"/>
  <c r="I59" i="2"/>
  <c r="J59" i="2"/>
  <c r="K59" i="2"/>
  <c r="L59" i="2"/>
  <c r="A60" i="2"/>
  <c r="B60" i="2"/>
  <c r="C60" i="2"/>
  <c r="D60" i="2"/>
  <c r="E60" i="2"/>
  <c r="F60" i="2"/>
  <c r="G60" i="2"/>
  <c r="H60" i="2"/>
  <c r="I60" i="2"/>
  <c r="J60" i="2"/>
  <c r="K60" i="2"/>
  <c r="L60" i="2"/>
  <c r="A61" i="2"/>
  <c r="B61" i="2"/>
  <c r="C61" i="2"/>
  <c r="D61" i="2"/>
  <c r="E61" i="2"/>
  <c r="F61" i="2"/>
  <c r="G61" i="2"/>
  <c r="H61" i="2"/>
  <c r="I61" i="2"/>
  <c r="J61" i="2"/>
  <c r="K61" i="2"/>
  <c r="L61" i="2"/>
  <c r="A62" i="2"/>
  <c r="B62" i="2"/>
  <c r="C62" i="2"/>
  <c r="D62" i="2"/>
  <c r="E62" i="2"/>
  <c r="F62" i="2"/>
  <c r="G62" i="2"/>
  <c r="H62" i="2"/>
  <c r="I62" i="2"/>
  <c r="J62" i="2"/>
  <c r="K62" i="2"/>
  <c r="L62" i="2"/>
  <c r="A63" i="2"/>
  <c r="B63" i="2"/>
  <c r="C63" i="2"/>
  <c r="D63" i="2"/>
  <c r="E63" i="2"/>
  <c r="F63" i="2"/>
  <c r="G63" i="2"/>
  <c r="H63" i="2"/>
  <c r="I63" i="2"/>
  <c r="J63" i="2"/>
  <c r="K63" i="2"/>
  <c r="L63" i="2"/>
  <c r="A64" i="2"/>
  <c r="B64" i="2"/>
  <c r="C64" i="2"/>
  <c r="D64" i="2"/>
  <c r="E64" i="2"/>
  <c r="F64" i="2"/>
  <c r="G64" i="2"/>
  <c r="H64" i="2"/>
  <c r="I64" i="2"/>
  <c r="J64" i="2"/>
  <c r="K64" i="2"/>
  <c r="L64" i="2"/>
  <c r="A65" i="2"/>
  <c r="B65" i="2"/>
  <c r="C65" i="2"/>
  <c r="D65" i="2"/>
  <c r="E65" i="2"/>
  <c r="F65" i="2"/>
  <c r="G65" i="2"/>
  <c r="H65" i="2"/>
  <c r="I65" i="2"/>
  <c r="J65" i="2"/>
  <c r="K65" i="2"/>
  <c r="L65" i="2"/>
  <c r="A66" i="2"/>
  <c r="B66" i="2"/>
  <c r="C66" i="2"/>
  <c r="D66" i="2"/>
  <c r="E66" i="2"/>
  <c r="F66" i="2"/>
  <c r="G66" i="2"/>
  <c r="H66" i="2"/>
  <c r="I66" i="2"/>
  <c r="J66" i="2"/>
  <c r="K66" i="2"/>
  <c r="L66" i="2"/>
  <c r="A67" i="2"/>
  <c r="B67" i="2"/>
  <c r="C67" i="2"/>
  <c r="D67" i="2"/>
  <c r="E67" i="2"/>
  <c r="F67" i="2"/>
  <c r="G67" i="2"/>
  <c r="H67" i="2"/>
  <c r="I67" i="2"/>
  <c r="J67" i="2"/>
  <c r="K67" i="2"/>
  <c r="L67" i="2"/>
  <c r="A68" i="2"/>
  <c r="B68" i="2"/>
  <c r="C68" i="2"/>
  <c r="D68" i="2"/>
  <c r="E68" i="2"/>
  <c r="F68" i="2"/>
  <c r="G68" i="2"/>
  <c r="H68" i="2"/>
  <c r="I68" i="2"/>
  <c r="J68" i="2"/>
  <c r="K68" i="2"/>
  <c r="L68" i="2"/>
  <c r="A69" i="2"/>
  <c r="B69" i="2"/>
  <c r="C69" i="2"/>
  <c r="D69" i="2"/>
  <c r="E69" i="2"/>
  <c r="F69" i="2"/>
  <c r="G69" i="2"/>
  <c r="H69" i="2"/>
  <c r="I69" i="2"/>
  <c r="J69" i="2"/>
  <c r="K69" i="2"/>
  <c r="L69" i="2"/>
  <c r="A70" i="2"/>
  <c r="B70" i="2"/>
  <c r="C70" i="2"/>
  <c r="D70" i="2"/>
  <c r="E70" i="2"/>
  <c r="F70" i="2"/>
  <c r="G70" i="2"/>
  <c r="H70" i="2"/>
  <c r="I70" i="2"/>
  <c r="J70" i="2"/>
  <c r="K70" i="2"/>
  <c r="L70" i="2"/>
  <c r="A71" i="2"/>
  <c r="B71" i="2"/>
  <c r="C71" i="2"/>
  <c r="D71" i="2"/>
  <c r="E71" i="2"/>
  <c r="F71" i="2"/>
  <c r="G71" i="2"/>
  <c r="H71" i="2"/>
  <c r="I71" i="2"/>
  <c r="J71" i="2"/>
  <c r="K71" i="2"/>
  <c r="L71" i="2"/>
  <c r="A72" i="2"/>
  <c r="B72" i="2"/>
  <c r="C72" i="2"/>
  <c r="D72" i="2"/>
  <c r="E72" i="2"/>
  <c r="F72" i="2"/>
  <c r="G72" i="2"/>
  <c r="H72" i="2"/>
  <c r="I72" i="2"/>
  <c r="J72" i="2"/>
  <c r="K72" i="2"/>
  <c r="L72" i="2"/>
  <c r="A73" i="2"/>
  <c r="B73" i="2"/>
  <c r="C73" i="2"/>
  <c r="D73" i="2"/>
  <c r="E73" i="2"/>
  <c r="F73" i="2"/>
  <c r="G73" i="2"/>
  <c r="H73" i="2"/>
  <c r="I73" i="2"/>
  <c r="J73" i="2"/>
  <c r="K73" i="2"/>
  <c r="L73" i="2"/>
  <c r="A74" i="2"/>
  <c r="B74" i="2"/>
  <c r="C74" i="2"/>
  <c r="D74" i="2"/>
  <c r="E74" i="2"/>
  <c r="F74" i="2"/>
  <c r="G74" i="2"/>
  <c r="H74" i="2"/>
  <c r="I74" i="2"/>
  <c r="J74" i="2"/>
  <c r="K74" i="2"/>
  <c r="L74" i="2"/>
  <c r="A75" i="2"/>
  <c r="B75" i="2"/>
  <c r="C75" i="2"/>
  <c r="D75" i="2"/>
  <c r="E75" i="2"/>
  <c r="F75" i="2"/>
  <c r="G75" i="2"/>
  <c r="H75" i="2"/>
  <c r="I75" i="2"/>
  <c r="J75" i="2"/>
  <c r="K75" i="2"/>
  <c r="L75" i="2"/>
  <c r="A76" i="2"/>
  <c r="B76" i="2"/>
  <c r="C76" i="2"/>
  <c r="D76" i="2"/>
  <c r="E76" i="2"/>
  <c r="F76" i="2"/>
  <c r="G76" i="2"/>
  <c r="H76" i="2"/>
  <c r="I76" i="2"/>
  <c r="J76" i="2"/>
  <c r="K76" i="2"/>
  <c r="L76" i="2"/>
  <c r="A77" i="2"/>
  <c r="B77" i="2"/>
  <c r="C77" i="2"/>
  <c r="D77" i="2"/>
  <c r="E77" i="2"/>
  <c r="F77" i="2"/>
  <c r="G77" i="2"/>
  <c r="H77" i="2"/>
  <c r="I77" i="2"/>
  <c r="J77" i="2"/>
  <c r="K77" i="2"/>
  <c r="L77" i="2"/>
  <c r="A78" i="2"/>
  <c r="B78" i="2"/>
  <c r="C78" i="2"/>
  <c r="D78" i="2"/>
  <c r="E78" i="2"/>
  <c r="F78" i="2"/>
  <c r="G78" i="2"/>
  <c r="H78" i="2"/>
  <c r="I78" i="2"/>
  <c r="J78" i="2"/>
  <c r="K78" i="2"/>
  <c r="L78" i="2"/>
  <c r="A79" i="2"/>
  <c r="B79" i="2"/>
  <c r="C79" i="2"/>
  <c r="D79" i="2"/>
  <c r="E79" i="2"/>
  <c r="F79" i="2"/>
  <c r="G79" i="2"/>
  <c r="H79" i="2"/>
  <c r="I79" i="2"/>
  <c r="J79" i="2"/>
  <c r="K79" i="2"/>
  <c r="L79" i="2"/>
  <c r="A80" i="2"/>
  <c r="B80" i="2"/>
  <c r="C80" i="2"/>
  <c r="D80" i="2"/>
  <c r="E80" i="2"/>
  <c r="F80" i="2"/>
  <c r="G80" i="2"/>
  <c r="H80" i="2"/>
  <c r="I80" i="2"/>
  <c r="J80" i="2"/>
  <c r="K80" i="2"/>
  <c r="L80" i="2"/>
  <c r="A81" i="2"/>
  <c r="B81" i="2"/>
  <c r="C81" i="2"/>
  <c r="D81" i="2"/>
  <c r="E81" i="2"/>
  <c r="F81" i="2"/>
  <c r="G81" i="2"/>
  <c r="H81" i="2"/>
  <c r="I81" i="2"/>
  <c r="J81" i="2"/>
  <c r="K81" i="2"/>
  <c r="L81" i="2"/>
  <c r="A82" i="2"/>
  <c r="B82" i="2"/>
  <c r="C82" i="2"/>
  <c r="D82" i="2"/>
  <c r="E82" i="2"/>
  <c r="F82" i="2"/>
  <c r="G82" i="2"/>
  <c r="H82" i="2"/>
  <c r="I82" i="2"/>
  <c r="J82" i="2"/>
  <c r="K82" i="2"/>
  <c r="L82" i="2"/>
  <c r="A83" i="2"/>
  <c r="B83" i="2"/>
  <c r="C83" i="2"/>
  <c r="D83" i="2"/>
  <c r="E83" i="2"/>
  <c r="F83" i="2"/>
  <c r="G83" i="2"/>
  <c r="H83" i="2"/>
  <c r="I83" i="2"/>
  <c r="J83" i="2"/>
  <c r="K83" i="2"/>
  <c r="L83" i="2"/>
  <c r="A84" i="2"/>
  <c r="B84" i="2"/>
  <c r="C84" i="2"/>
  <c r="D84" i="2"/>
  <c r="E84" i="2"/>
  <c r="F84" i="2"/>
  <c r="G84" i="2"/>
  <c r="H84" i="2"/>
  <c r="I84" i="2"/>
  <c r="J84" i="2"/>
  <c r="K84" i="2"/>
  <c r="L84" i="2"/>
  <c r="A85" i="2"/>
  <c r="B85" i="2"/>
  <c r="C85" i="2"/>
  <c r="D85" i="2"/>
  <c r="E85" i="2"/>
  <c r="F85" i="2"/>
  <c r="G85" i="2"/>
  <c r="H85" i="2"/>
  <c r="I85" i="2"/>
  <c r="J85" i="2"/>
  <c r="K85" i="2"/>
  <c r="L85" i="2"/>
  <c r="A86" i="2"/>
  <c r="B86" i="2"/>
  <c r="C86" i="2"/>
  <c r="D86" i="2"/>
  <c r="E86" i="2"/>
  <c r="F86" i="2"/>
  <c r="G86" i="2"/>
  <c r="H86" i="2"/>
  <c r="I86" i="2"/>
  <c r="J86" i="2"/>
  <c r="K86" i="2"/>
  <c r="L86" i="2"/>
  <c r="A87" i="2"/>
  <c r="B87" i="2"/>
  <c r="C87" i="2"/>
  <c r="D87" i="2"/>
  <c r="E87" i="2"/>
  <c r="F87" i="2"/>
  <c r="G87" i="2"/>
  <c r="H87" i="2"/>
  <c r="I87" i="2"/>
  <c r="J87" i="2"/>
  <c r="K87" i="2"/>
  <c r="L87" i="2"/>
  <c r="A88" i="2"/>
  <c r="B88" i="2"/>
  <c r="C88" i="2"/>
  <c r="D88" i="2"/>
  <c r="E88" i="2"/>
  <c r="F88" i="2"/>
  <c r="G88" i="2"/>
  <c r="H88" i="2"/>
  <c r="I88" i="2"/>
  <c r="J88" i="2"/>
  <c r="K88" i="2"/>
  <c r="L88" i="2"/>
  <c r="A89" i="2"/>
  <c r="B89" i="2"/>
  <c r="C89" i="2"/>
  <c r="D89" i="2"/>
  <c r="E89" i="2"/>
  <c r="F89" i="2"/>
  <c r="G89" i="2"/>
  <c r="H89" i="2"/>
  <c r="I89" i="2"/>
  <c r="J89" i="2"/>
  <c r="K89" i="2"/>
  <c r="L89" i="2"/>
  <c r="A90" i="2"/>
  <c r="B90" i="2"/>
  <c r="C90" i="2"/>
  <c r="D90" i="2"/>
  <c r="E90" i="2"/>
  <c r="F90" i="2"/>
  <c r="G90" i="2"/>
  <c r="H90" i="2"/>
  <c r="I90" i="2"/>
  <c r="J90" i="2"/>
  <c r="K90" i="2"/>
  <c r="L90" i="2"/>
  <c r="A91" i="2"/>
  <c r="B91" i="2"/>
  <c r="C91" i="2"/>
  <c r="D91" i="2"/>
  <c r="E91" i="2"/>
  <c r="F91" i="2"/>
  <c r="G91" i="2"/>
  <c r="H91" i="2"/>
  <c r="I91" i="2"/>
  <c r="J91" i="2"/>
  <c r="K91" i="2"/>
  <c r="L91" i="2"/>
  <c r="A92" i="2"/>
  <c r="B92" i="2"/>
  <c r="C92" i="2"/>
  <c r="D92" i="2"/>
  <c r="E92" i="2"/>
  <c r="F92" i="2"/>
  <c r="G92" i="2"/>
  <c r="H92" i="2"/>
  <c r="I92" i="2"/>
  <c r="J92" i="2"/>
  <c r="K92" i="2"/>
  <c r="L92" i="2"/>
  <c r="A93" i="2"/>
  <c r="B93" i="2"/>
  <c r="C93" i="2"/>
  <c r="D93" i="2"/>
  <c r="E93" i="2"/>
  <c r="F93" i="2"/>
  <c r="G93" i="2"/>
  <c r="H93" i="2"/>
  <c r="I93" i="2"/>
  <c r="J93" i="2"/>
  <c r="K93" i="2"/>
  <c r="L93" i="2"/>
  <c r="A94" i="2"/>
  <c r="B94" i="2"/>
  <c r="C94" i="2"/>
  <c r="D94" i="2"/>
  <c r="E94" i="2"/>
  <c r="F94" i="2"/>
  <c r="G94" i="2"/>
  <c r="H94" i="2"/>
  <c r="I94" i="2"/>
  <c r="J94" i="2"/>
  <c r="K94" i="2"/>
  <c r="L94" i="2"/>
  <c r="A95" i="2"/>
  <c r="B95" i="2"/>
  <c r="C95" i="2"/>
  <c r="D95" i="2"/>
  <c r="E95" i="2"/>
  <c r="F95" i="2"/>
  <c r="G95" i="2"/>
  <c r="H95" i="2"/>
  <c r="I95" i="2"/>
  <c r="J95" i="2"/>
  <c r="K95" i="2"/>
  <c r="L95" i="2"/>
  <c r="A96" i="2"/>
  <c r="B96" i="2"/>
  <c r="C96" i="2"/>
  <c r="D96" i="2"/>
  <c r="E96" i="2"/>
  <c r="F96" i="2"/>
  <c r="G96" i="2"/>
  <c r="H96" i="2"/>
  <c r="I96" i="2"/>
  <c r="J96" i="2"/>
  <c r="K96" i="2"/>
  <c r="L96" i="2"/>
  <c r="A97" i="2"/>
  <c r="B97" i="2"/>
  <c r="C97" i="2"/>
  <c r="D97" i="2"/>
  <c r="E97" i="2"/>
  <c r="F97" i="2"/>
  <c r="G97" i="2"/>
  <c r="H97" i="2"/>
  <c r="I97" i="2"/>
  <c r="J97" i="2"/>
  <c r="K97" i="2"/>
  <c r="L97" i="2"/>
  <c r="A98" i="2"/>
  <c r="B98" i="2"/>
  <c r="C98" i="2"/>
  <c r="D98" i="2"/>
  <c r="E98" i="2"/>
  <c r="F98" i="2"/>
  <c r="G98" i="2"/>
  <c r="H98" i="2"/>
  <c r="I98" i="2"/>
  <c r="J98" i="2"/>
  <c r="K98" i="2"/>
  <c r="L98" i="2"/>
  <c r="A99" i="2"/>
  <c r="B99" i="2"/>
  <c r="C99" i="2"/>
  <c r="D99" i="2"/>
  <c r="E99" i="2"/>
  <c r="F99" i="2"/>
  <c r="G99" i="2"/>
  <c r="H99" i="2"/>
  <c r="I99" i="2"/>
  <c r="J99" i="2"/>
  <c r="K99" i="2"/>
  <c r="L99" i="2"/>
  <c r="A100" i="2"/>
  <c r="B100" i="2"/>
  <c r="C100" i="2"/>
  <c r="D100" i="2"/>
  <c r="E100" i="2"/>
  <c r="F100" i="2"/>
  <c r="G100" i="2"/>
  <c r="H100" i="2"/>
  <c r="I100" i="2"/>
  <c r="J100" i="2"/>
  <c r="K100" i="2"/>
  <c r="L100" i="2"/>
  <c r="A101" i="2"/>
  <c r="B101" i="2"/>
  <c r="C101" i="2"/>
  <c r="D101" i="2"/>
  <c r="E101" i="2"/>
  <c r="F101" i="2"/>
  <c r="G101" i="2"/>
  <c r="H101" i="2"/>
  <c r="I101" i="2"/>
  <c r="J101" i="2"/>
  <c r="K101" i="2"/>
  <c r="L101" i="2"/>
  <c r="A102" i="2"/>
  <c r="B102" i="2"/>
  <c r="C102" i="2"/>
  <c r="D102" i="2"/>
  <c r="E102" i="2"/>
  <c r="F102" i="2"/>
  <c r="G102" i="2"/>
  <c r="H102" i="2"/>
  <c r="I102" i="2"/>
  <c r="J102" i="2"/>
  <c r="K102" i="2"/>
  <c r="L102" i="2"/>
  <c r="A103" i="2"/>
  <c r="B103" i="2"/>
  <c r="C103" i="2"/>
  <c r="D103" i="2"/>
  <c r="E103" i="2"/>
  <c r="F103" i="2"/>
  <c r="G103" i="2"/>
  <c r="H103" i="2"/>
  <c r="I103" i="2"/>
  <c r="J103" i="2"/>
  <c r="K103" i="2"/>
  <c r="L103" i="2"/>
  <c r="A104" i="2"/>
  <c r="B104" i="2"/>
  <c r="C104" i="2"/>
  <c r="D104" i="2"/>
  <c r="E104" i="2"/>
  <c r="F104" i="2"/>
  <c r="G104" i="2"/>
  <c r="H104" i="2"/>
  <c r="I104" i="2"/>
  <c r="J104" i="2"/>
  <c r="K104" i="2"/>
  <c r="L104" i="2"/>
  <c r="A105" i="2"/>
  <c r="B105" i="2"/>
  <c r="C105" i="2"/>
  <c r="D105" i="2"/>
  <c r="E105" i="2"/>
  <c r="F105" i="2"/>
  <c r="G105" i="2"/>
  <c r="H105" i="2"/>
  <c r="I105" i="2"/>
  <c r="J105" i="2"/>
  <c r="K105" i="2"/>
  <c r="L105" i="2"/>
  <c r="B106" i="2"/>
  <c r="C106" i="2"/>
  <c r="D106" i="2"/>
  <c r="E106" i="2"/>
  <c r="F106" i="2"/>
  <c r="G106" i="2"/>
  <c r="H106" i="2"/>
  <c r="I106" i="2"/>
  <c r="J106" i="2"/>
  <c r="K106" i="2"/>
  <c r="L106" i="2"/>
  <c r="B107" i="2"/>
  <c r="C107" i="2"/>
  <c r="D107" i="2"/>
  <c r="E107" i="2"/>
  <c r="F107" i="2"/>
  <c r="G107" i="2"/>
  <c r="H107" i="2"/>
  <c r="I107" i="2"/>
  <c r="J107" i="2"/>
  <c r="K107" i="2"/>
  <c r="L107" i="2"/>
  <c r="B108" i="2"/>
  <c r="C108" i="2"/>
  <c r="D108" i="2"/>
  <c r="E108" i="2"/>
  <c r="F108" i="2"/>
  <c r="G108" i="2"/>
  <c r="H108" i="2"/>
  <c r="I108" i="2"/>
  <c r="J108" i="2"/>
  <c r="K108" i="2"/>
  <c r="L108" i="2"/>
  <c r="A109" i="2"/>
  <c r="B109" i="2"/>
  <c r="C109" i="2"/>
  <c r="D109" i="2"/>
  <c r="E109" i="2"/>
  <c r="F109" i="2"/>
  <c r="G109" i="2"/>
  <c r="H109" i="2"/>
  <c r="I109" i="2"/>
  <c r="J109" i="2"/>
  <c r="K109" i="2"/>
  <c r="L109" i="2"/>
  <c r="A110" i="2"/>
  <c r="B110" i="2"/>
  <c r="C110" i="2"/>
  <c r="D110" i="2"/>
  <c r="E110" i="2"/>
  <c r="F110" i="2"/>
  <c r="G110" i="2"/>
  <c r="H110" i="2"/>
  <c r="I110" i="2"/>
  <c r="J110" i="2"/>
  <c r="K110" i="2"/>
  <c r="L110" i="2"/>
  <c r="M110" i="2"/>
  <c r="A111" i="2"/>
  <c r="B111" i="2"/>
  <c r="C111" i="2"/>
  <c r="D111" i="2"/>
  <c r="E111" i="2"/>
  <c r="F111" i="2"/>
  <c r="G111" i="2"/>
  <c r="H111" i="2"/>
  <c r="I111" i="2"/>
  <c r="J111" i="2"/>
  <c r="K111" i="2"/>
  <c r="L111" i="2"/>
  <c r="A112" i="2"/>
  <c r="B112" i="2"/>
  <c r="C112" i="2"/>
  <c r="D112" i="2"/>
  <c r="E112" i="2"/>
  <c r="F112" i="2"/>
  <c r="G112" i="2"/>
  <c r="H112" i="2"/>
  <c r="I112" i="2"/>
  <c r="J112" i="2"/>
  <c r="K112" i="2"/>
  <c r="L112" i="2"/>
  <c r="A113" i="2"/>
  <c r="B113" i="2"/>
  <c r="C113" i="2"/>
  <c r="D113" i="2"/>
  <c r="E113" i="2"/>
  <c r="F113" i="2"/>
  <c r="G113" i="2"/>
  <c r="H113" i="2"/>
  <c r="I113" i="2"/>
  <c r="J113" i="2"/>
  <c r="K113" i="2"/>
  <c r="L113" i="2"/>
  <c r="A114" i="2"/>
  <c r="B114" i="2"/>
  <c r="C114" i="2"/>
  <c r="D114" i="2"/>
  <c r="E114" i="2"/>
  <c r="F114" i="2"/>
  <c r="G114" i="2"/>
  <c r="H114" i="2"/>
  <c r="I114" i="2"/>
  <c r="J114" i="2"/>
  <c r="K114" i="2"/>
  <c r="L114" i="2"/>
  <c r="A115" i="2"/>
  <c r="B115" i="2"/>
  <c r="C115" i="2"/>
  <c r="D115" i="2"/>
  <c r="E115" i="2"/>
  <c r="F115" i="2"/>
  <c r="G115" i="2"/>
  <c r="H115" i="2"/>
  <c r="I115" i="2"/>
  <c r="J115" i="2"/>
  <c r="K115" i="2"/>
  <c r="L115" i="2"/>
  <c r="A116" i="2"/>
  <c r="B116" i="2"/>
  <c r="C116" i="2"/>
  <c r="D116" i="2"/>
  <c r="E116" i="2"/>
  <c r="F116" i="2"/>
  <c r="G116" i="2"/>
  <c r="H116" i="2"/>
  <c r="I116" i="2"/>
  <c r="J116" i="2"/>
  <c r="K116" i="2"/>
  <c r="L116" i="2"/>
  <c r="A117" i="2"/>
  <c r="B117" i="2"/>
  <c r="C117" i="2"/>
  <c r="D117" i="2"/>
  <c r="E117" i="2"/>
  <c r="F117" i="2"/>
  <c r="G117" i="2"/>
  <c r="H117" i="2"/>
  <c r="I117" i="2"/>
  <c r="J117" i="2"/>
  <c r="K117" i="2"/>
  <c r="L117" i="2"/>
  <c r="A118" i="2"/>
  <c r="B118" i="2"/>
  <c r="C118" i="2"/>
  <c r="D118" i="2"/>
  <c r="E118" i="2"/>
  <c r="F118" i="2"/>
  <c r="G118" i="2"/>
  <c r="H118" i="2"/>
  <c r="I118" i="2"/>
  <c r="J118" i="2"/>
  <c r="K118" i="2"/>
  <c r="L118" i="2"/>
  <c r="A119" i="2"/>
  <c r="B119" i="2"/>
  <c r="C119" i="2"/>
  <c r="D119" i="2"/>
  <c r="E119" i="2"/>
  <c r="F119" i="2"/>
  <c r="G119" i="2"/>
  <c r="H119" i="2"/>
  <c r="I119" i="2"/>
  <c r="J119" i="2"/>
  <c r="K119" i="2"/>
  <c r="L119" i="2"/>
  <c r="A120" i="2"/>
  <c r="B120" i="2"/>
  <c r="C120" i="2"/>
  <c r="D120" i="2"/>
  <c r="E120" i="2"/>
  <c r="F120" i="2"/>
  <c r="G120" i="2"/>
  <c r="H120" i="2"/>
  <c r="I120" i="2"/>
  <c r="J120" i="2"/>
  <c r="K120" i="2"/>
  <c r="L120" i="2"/>
  <c r="A121" i="2"/>
  <c r="B121" i="2"/>
  <c r="C121" i="2"/>
  <c r="D121" i="2"/>
  <c r="E121" i="2"/>
  <c r="F121" i="2"/>
  <c r="G121" i="2"/>
  <c r="H121" i="2"/>
  <c r="I121" i="2"/>
  <c r="J121" i="2"/>
  <c r="K121" i="2"/>
  <c r="L121" i="2"/>
  <c r="A122" i="2"/>
  <c r="B122" i="2"/>
  <c r="C122" i="2"/>
  <c r="D122" i="2"/>
  <c r="E122" i="2"/>
  <c r="F122" i="2"/>
  <c r="G122" i="2"/>
  <c r="H122" i="2"/>
  <c r="I122" i="2"/>
  <c r="J122" i="2"/>
  <c r="K122" i="2"/>
  <c r="L122" i="2"/>
  <c r="A123" i="2"/>
  <c r="B123" i="2"/>
  <c r="C123" i="2"/>
  <c r="D123" i="2"/>
  <c r="E123" i="2"/>
  <c r="F123" i="2"/>
  <c r="G123" i="2"/>
  <c r="H123" i="2"/>
  <c r="I123" i="2"/>
  <c r="J123" i="2"/>
  <c r="K123" i="2"/>
  <c r="L123" i="2"/>
  <c r="A124" i="2"/>
  <c r="B124" i="2"/>
  <c r="C124" i="2"/>
  <c r="D124" i="2"/>
  <c r="E124" i="2"/>
  <c r="F124" i="2"/>
  <c r="G124" i="2"/>
  <c r="H124" i="2"/>
  <c r="I124" i="2"/>
  <c r="J124" i="2"/>
  <c r="K124" i="2"/>
  <c r="L124" i="2"/>
  <c r="A125" i="2"/>
  <c r="B125" i="2"/>
  <c r="C125" i="2"/>
  <c r="D125" i="2"/>
  <c r="E125" i="2"/>
  <c r="F125" i="2"/>
  <c r="G125" i="2"/>
  <c r="H125" i="2"/>
  <c r="I125" i="2"/>
  <c r="J125" i="2"/>
  <c r="K125" i="2"/>
  <c r="L125" i="2"/>
  <c r="A126" i="2"/>
  <c r="B126" i="2"/>
  <c r="C126" i="2"/>
  <c r="D126" i="2"/>
  <c r="E126" i="2"/>
  <c r="F126" i="2"/>
  <c r="G126" i="2"/>
  <c r="H126" i="2"/>
  <c r="I126" i="2"/>
  <c r="J126" i="2"/>
  <c r="K126" i="2"/>
  <c r="L126" i="2"/>
  <c r="A127" i="2"/>
  <c r="B127" i="2"/>
  <c r="C127" i="2"/>
  <c r="D127" i="2"/>
  <c r="E127" i="2"/>
  <c r="F127" i="2"/>
  <c r="G127" i="2"/>
  <c r="H127" i="2"/>
  <c r="I127" i="2"/>
  <c r="J127" i="2"/>
  <c r="K127" i="2"/>
  <c r="L127" i="2"/>
  <c r="A128" i="2"/>
  <c r="B128" i="2"/>
  <c r="C128" i="2"/>
  <c r="D128" i="2"/>
  <c r="E128" i="2"/>
  <c r="F128" i="2"/>
  <c r="G128" i="2"/>
  <c r="H128" i="2"/>
  <c r="I128" i="2"/>
  <c r="J128" i="2"/>
  <c r="K128" i="2"/>
  <c r="L128" i="2"/>
  <c r="A129" i="2"/>
  <c r="B129" i="2"/>
  <c r="C129" i="2"/>
  <c r="D129" i="2"/>
  <c r="E129" i="2"/>
  <c r="F129" i="2"/>
  <c r="G129" i="2"/>
  <c r="H129" i="2"/>
  <c r="I129" i="2"/>
  <c r="J129" i="2"/>
  <c r="K129" i="2"/>
  <c r="L129" i="2"/>
  <c r="A130" i="2"/>
  <c r="B130" i="2"/>
  <c r="C130" i="2"/>
  <c r="D130" i="2"/>
  <c r="E130" i="2"/>
  <c r="F130" i="2"/>
  <c r="G130" i="2"/>
  <c r="H130" i="2"/>
  <c r="I130" i="2"/>
  <c r="J130" i="2"/>
  <c r="K130" i="2"/>
  <c r="L130" i="2"/>
  <c r="A131" i="2"/>
  <c r="B131" i="2"/>
  <c r="C131" i="2"/>
  <c r="D131" i="2"/>
  <c r="E131" i="2"/>
  <c r="F131" i="2"/>
  <c r="G131" i="2"/>
  <c r="H131" i="2"/>
  <c r="I131" i="2"/>
  <c r="J131" i="2"/>
  <c r="K131" i="2"/>
  <c r="L131" i="2"/>
  <c r="A132" i="2"/>
  <c r="B132" i="2"/>
  <c r="C132" i="2"/>
  <c r="D132" i="2"/>
  <c r="E132" i="2"/>
  <c r="F132" i="2"/>
  <c r="G132" i="2"/>
  <c r="H132" i="2"/>
  <c r="I132" i="2"/>
  <c r="J132" i="2"/>
  <c r="K132" i="2"/>
  <c r="L132" i="2"/>
  <c r="A133" i="2"/>
  <c r="B133" i="2"/>
  <c r="C133" i="2"/>
  <c r="D133" i="2"/>
  <c r="E133" i="2"/>
  <c r="F133" i="2"/>
  <c r="G133" i="2"/>
  <c r="H133" i="2"/>
  <c r="I133" i="2"/>
  <c r="J133" i="2"/>
  <c r="K133" i="2"/>
  <c r="L133" i="2"/>
  <c r="A134" i="2"/>
  <c r="B134" i="2"/>
  <c r="C134" i="2"/>
  <c r="D134" i="2"/>
  <c r="E134" i="2"/>
  <c r="F134" i="2"/>
  <c r="G134" i="2"/>
  <c r="H134" i="2"/>
  <c r="I134" i="2"/>
  <c r="J134" i="2"/>
  <c r="K134" i="2"/>
  <c r="L134" i="2"/>
  <c r="A135" i="2"/>
  <c r="B135" i="2"/>
  <c r="C135" i="2"/>
  <c r="D135" i="2"/>
  <c r="E135" i="2"/>
  <c r="F135" i="2"/>
  <c r="G135" i="2"/>
  <c r="H135" i="2"/>
  <c r="I135" i="2"/>
  <c r="J135" i="2"/>
  <c r="K135" i="2"/>
  <c r="L135" i="2"/>
  <c r="A136" i="2"/>
  <c r="B136" i="2"/>
  <c r="C136" i="2"/>
  <c r="D136" i="2"/>
  <c r="E136" i="2"/>
  <c r="F136" i="2"/>
  <c r="G136" i="2"/>
  <c r="H136" i="2"/>
  <c r="I136" i="2"/>
  <c r="J136" i="2"/>
  <c r="K136" i="2"/>
  <c r="L136" i="2"/>
  <c r="A137" i="2"/>
  <c r="B137" i="2"/>
  <c r="C137" i="2"/>
  <c r="D137" i="2"/>
  <c r="E137" i="2"/>
  <c r="F137" i="2"/>
  <c r="G137" i="2"/>
  <c r="H137" i="2"/>
  <c r="I137" i="2"/>
  <c r="J137" i="2"/>
  <c r="K137" i="2"/>
  <c r="L137" i="2"/>
  <c r="A138" i="2"/>
  <c r="B138" i="2"/>
  <c r="C138" i="2"/>
  <c r="D138" i="2"/>
  <c r="E138" i="2"/>
  <c r="F138" i="2"/>
  <c r="G138" i="2"/>
  <c r="H138" i="2"/>
  <c r="I138" i="2"/>
  <c r="J138" i="2"/>
  <c r="K138" i="2"/>
  <c r="L138" i="2"/>
  <c r="A139" i="2"/>
  <c r="B139" i="2"/>
  <c r="C139" i="2"/>
  <c r="D139" i="2"/>
  <c r="E139" i="2"/>
  <c r="F139" i="2"/>
  <c r="G139" i="2"/>
  <c r="H139" i="2"/>
  <c r="I139" i="2"/>
  <c r="J139" i="2"/>
  <c r="K139" i="2"/>
  <c r="L139" i="2"/>
  <c r="A140" i="2"/>
  <c r="B140" i="2"/>
  <c r="C140" i="2"/>
  <c r="D140" i="2"/>
  <c r="E140" i="2"/>
  <c r="F140" i="2"/>
  <c r="G140" i="2"/>
  <c r="H140" i="2"/>
  <c r="I140" i="2"/>
  <c r="J140" i="2"/>
  <c r="K140" i="2"/>
  <c r="L140" i="2"/>
  <c r="A141" i="2"/>
  <c r="B141" i="2"/>
  <c r="C141" i="2"/>
  <c r="D141" i="2"/>
  <c r="E141" i="2"/>
  <c r="F141" i="2"/>
  <c r="G141" i="2"/>
  <c r="H141" i="2"/>
  <c r="I141" i="2"/>
  <c r="J141" i="2"/>
  <c r="K141" i="2"/>
  <c r="L141" i="2"/>
  <c r="A142" i="2"/>
  <c r="B142" i="2"/>
  <c r="C142" i="2"/>
  <c r="D142" i="2"/>
  <c r="E142" i="2"/>
  <c r="F142" i="2"/>
  <c r="G142" i="2"/>
  <c r="H142" i="2"/>
  <c r="I142" i="2"/>
  <c r="J142" i="2"/>
  <c r="K142" i="2"/>
  <c r="L142" i="2"/>
  <c r="A143" i="2"/>
  <c r="B143" i="2"/>
  <c r="C143" i="2"/>
  <c r="D143" i="2"/>
  <c r="E143" i="2"/>
  <c r="F143" i="2"/>
  <c r="G143" i="2"/>
  <c r="H143" i="2"/>
  <c r="I143" i="2"/>
  <c r="J143" i="2"/>
  <c r="K143" i="2"/>
  <c r="L143" i="2"/>
  <c r="A144" i="2"/>
  <c r="B144" i="2"/>
  <c r="C144" i="2"/>
  <c r="D144" i="2"/>
  <c r="E144" i="2"/>
  <c r="F144" i="2"/>
  <c r="G144" i="2"/>
  <c r="H144" i="2"/>
  <c r="I144" i="2"/>
  <c r="J144" i="2"/>
  <c r="K144" i="2"/>
  <c r="L144" i="2"/>
  <c r="A145" i="2"/>
  <c r="B145" i="2"/>
  <c r="C145" i="2"/>
  <c r="D145" i="2"/>
  <c r="E145" i="2"/>
  <c r="F145" i="2"/>
  <c r="G145" i="2"/>
  <c r="H145" i="2"/>
  <c r="I145" i="2"/>
  <c r="J145" i="2"/>
  <c r="K145" i="2"/>
  <c r="L145" i="2"/>
  <c r="A146" i="2"/>
  <c r="B146" i="2"/>
  <c r="C146" i="2"/>
  <c r="D146" i="2"/>
  <c r="E146" i="2"/>
  <c r="F146" i="2"/>
  <c r="G146" i="2"/>
  <c r="H146" i="2"/>
  <c r="I146" i="2"/>
  <c r="J146" i="2"/>
  <c r="K146" i="2"/>
  <c r="L146" i="2"/>
  <c r="A147" i="2"/>
  <c r="B147" i="2"/>
  <c r="C147" i="2"/>
  <c r="D147" i="2"/>
  <c r="E147" i="2"/>
  <c r="F147" i="2"/>
  <c r="G147" i="2"/>
  <c r="H147" i="2"/>
  <c r="I147" i="2"/>
  <c r="J147" i="2"/>
  <c r="K147" i="2"/>
  <c r="L147" i="2"/>
  <c r="A148" i="2"/>
  <c r="B148" i="2"/>
  <c r="C148" i="2"/>
  <c r="D148" i="2"/>
  <c r="E148" i="2"/>
  <c r="F148" i="2"/>
  <c r="G148" i="2"/>
  <c r="H148" i="2"/>
  <c r="I148" i="2"/>
  <c r="J148" i="2"/>
  <c r="K148" i="2"/>
  <c r="L148" i="2"/>
  <c r="A149" i="2"/>
  <c r="B149" i="2"/>
  <c r="C149" i="2"/>
  <c r="D149" i="2"/>
  <c r="E149" i="2"/>
  <c r="F149" i="2"/>
  <c r="G149" i="2"/>
  <c r="H149" i="2"/>
  <c r="I149" i="2"/>
  <c r="J149" i="2"/>
  <c r="K149" i="2"/>
  <c r="L149" i="2"/>
  <c r="A150" i="2"/>
  <c r="B150" i="2"/>
  <c r="C150" i="2"/>
  <c r="D150" i="2"/>
  <c r="E150" i="2"/>
  <c r="F150" i="2"/>
  <c r="G150" i="2"/>
  <c r="H150" i="2"/>
  <c r="I150" i="2"/>
  <c r="J150" i="2"/>
  <c r="K150" i="2"/>
  <c r="L150" i="2"/>
  <c r="A151" i="2"/>
  <c r="B151" i="2"/>
  <c r="C151" i="2"/>
  <c r="D151" i="2"/>
  <c r="E151" i="2"/>
  <c r="F151" i="2"/>
  <c r="G151" i="2"/>
  <c r="H151" i="2"/>
  <c r="I151" i="2"/>
  <c r="J151" i="2"/>
  <c r="K151" i="2"/>
  <c r="L151" i="2"/>
  <c r="A152" i="2"/>
  <c r="B152" i="2"/>
  <c r="C152" i="2"/>
  <c r="D152" i="2"/>
  <c r="E152" i="2"/>
  <c r="F152" i="2"/>
  <c r="G152" i="2"/>
  <c r="H152" i="2"/>
  <c r="I152" i="2"/>
  <c r="J152" i="2"/>
  <c r="K152" i="2"/>
  <c r="L152" i="2"/>
  <c r="A153" i="2"/>
  <c r="B153" i="2"/>
  <c r="C153" i="2"/>
  <c r="D153" i="2"/>
  <c r="E153" i="2"/>
  <c r="F153" i="2"/>
  <c r="G153" i="2"/>
  <c r="H153" i="2"/>
  <c r="I153" i="2"/>
  <c r="J153" i="2"/>
  <c r="K153" i="2"/>
  <c r="L153" i="2"/>
  <c r="A154" i="2"/>
  <c r="B154" i="2"/>
  <c r="C154" i="2"/>
  <c r="D154" i="2"/>
  <c r="E154" i="2"/>
  <c r="F154" i="2"/>
  <c r="G154" i="2"/>
  <c r="H154" i="2"/>
  <c r="I154" i="2"/>
  <c r="J154" i="2"/>
  <c r="K154" i="2"/>
  <c r="L154" i="2"/>
  <c r="A155" i="2"/>
  <c r="B155" i="2"/>
  <c r="C155" i="2"/>
  <c r="D155" i="2"/>
  <c r="E155" i="2"/>
  <c r="F155" i="2"/>
  <c r="G155" i="2"/>
  <c r="H155" i="2"/>
  <c r="I155" i="2"/>
  <c r="J155" i="2"/>
  <c r="K155" i="2"/>
  <c r="L155" i="2"/>
  <c r="A156" i="2"/>
  <c r="B156" i="2"/>
  <c r="C156" i="2"/>
  <c r="D156" i="2"/>
  <c r="E156" i="2"/>
  <c r="F156" i="2"/>
  <c r="G156" i="2"/>
  <c r="H156" i="2"/>
  <c r="I156" i="2"/>
  <c r="J156" i="2"/>
  <c r="K156" i="2"/>
  <c r="L156" i="2"/>
  <c r="A157" i="2"/>
  <c r="B157" i="2"/>
  <c r="C157" i="2"/>
  <c r="D157" i="2"/>
  <c r="E157" i="2"/>
  <c r="F157" i="2"/>
  <c r="G157" i="2"/>
  <c r="H157" i="2"/>
  <c r="I157" i="2"/>
  <c r="J157" i="2"/>
  <c r="K157" i="2"/>
  <c r="L157" i="2"/>
  <c r="A158" i="2"/>
  <c r="B158" i="2"/>
  <c r="C158" i="2"/>
  <c r="D158" i="2"/>
  <c r="E158" i="2"/>
  <c r="F158" i="2"/>
  <c r="G158" i="2"/>
  <c r="H158" i="2"/>
  <c r="I158" i="2"/>
  <c r="J158" i="2"/>
  <c r="K158" i="2"/>
  <c r="L158" i="2"/>
  <c r="A159" i="2"/>
  <c r="B159" i="2"/>
  <c r="C159" i="2"/>
  <c r="D159" i="2"/>
  <c r="E159" i="2"/>
  <c r="F159" i="2"/>
  <c r="G159" i="2"/>
  <c r="H159" i="2"/>
  <c r="I159" i="2"/>
  <c r="J159" i="2"/>
  <c r="K159" i="2"/>
  <c r="L159" i="2"/>
  <c r="A160" i="2"/>
  <c r="B160" i="2"/>
  <c r="C160" i="2"/>
  <c r="D160" i="2"/>
  <c r="E160" i="2"/>
  <c r="F160" i="2"/>
  <c r="G160" i="2"/>
  <c r="H160" i="2"/>
  <c r="I160" i="2"/>
  <c r="J160" i="2"/>
  <c r="K160" i="2"/>
  <c r="L160" i="2"/>
  <c r="A161" i="2"/>
  <c r="B161" i="2"/>
  <c r="C161" i="2"/>
  <c r="D161" i="2"/>
  <c r="E161" i="2"/>
  <c r="F161" i="2"/>
  <c r="G161" i="2"/>
  <c r="H161" i="2"/>
  <c r="I161" i="2"/>
  <c r="J161" i="2"/>
  <c r="K161" i="2"/>
  <c r="L161" i="2"/>
  <c r="A162" i="2"/>
  <c r="B162" i="2"/>
  <c r="C162" i="2"/>
  <c r="D162" i="2"/>
  <c r="E162" i="2"/>
  <c r="F162" i="2"/>
  <c r="G162" i="2"/>
  <c r="H162" i="2"/>
  <c r="I162" i="2"/>
  <c r="J162" i="2"/>
  <c r="K162" i="2"/>
  <c r="L162" i="2"/>
  <c r="A163" i="2"/>
  <c r="B163" i="2"/>
  <c r="C163" i="2"/>
  <c r="D163" i="2"/>
  <c r="E163" i="2"/>
  <c r="F163" i="2"/>
  <c r="G163" i="2"/>
  <c r="H163" i="2"/>
  <c r="I163" i="2"/>
  <c r="J163" i="2"/>
  <c r="K163" i="2"/>
  <c r="L163" i="2"/>
  <c r="A164" i="2"/>
  <c r="B164" i="2"/>
  <c r="C164" i="2"/>
  <c r="D164" i="2"/>
  <c r="E164" i="2"/>
  <c r="F164" i="2"/>
  <c r="G164" i="2"/>
  <c r="H164" i="2"/>
  <c r="I164" i="2"/>
  <c r="J164" i="2"/>
  <c r="K164" i="2"/>
  <c r="L164" i="2"/>
  <c r="A165" i="2"/>
  <c r="B165" i="2"/>
  <c r="C165" i="2"/>
  <c r="D165" i="2"/>
  <c r="E165" i="2"/>
  <c r="F165" i="2"/>
  <c r="G165" i="2"/>
  <c r="H165" i="2"/>
  <c r="I165" i="2"/>
  <c r="J165" i="2"/>
  <c r="K165" i="2"/>
  <c r="L165" i="2"/>
  <c r="A166" i="2"/>
  <c r="B166" i="2"/>
  <c r="C166" i="2"/>
  <c r="D166" i="2"/>
  <c r="E166" i="2"/>
  <c r="F166" i="2"/>
  <c r="G166" i="2"/>
  <c r="H166" i="2"/>
  <c r="I166" i="2"/>
  <c r="J166" i="2"/>
  <c r="K166" i="2"/>
  <c r="L166" i="2"/>
  <c r="A167" i="2"/>
  <c r="B167" i="2"/>
  <c r="C167" i="2"/>
  <c r="D167" i="2"/>
  <c r="E167" i="2"/>
  <c r="F167" i="2"/>
  <c r="G167" i="2"/>
  <c r="H167" i="2"/>
  <c r="I167" i="2"/>
  <c r="J167" i="2"/>
  <c r="K167" i="2"/>
  <c r="L167" i="2"/>
  <c r="A168" i="2"/>
  <c r="B168" i="2"/>
  <c r="C168" i="2"/>
  <c r="D168" i="2"/>
  <c r="E168" i="2"/>
  <c r="F168" i="2"/>
  <c r="G168" i="2"/>
  <c r="H168" i="2"/>
  <c r="I168" i="2"/>
  <c r="J168" i="2"/>
  <c r="K168" i="2"/>
  <c r="L168" i="2"/>
  <c r="A169" i="2"/>
  <c r="B169" i="2"/>
  <c r="C169" i="2"/>
  <c r="D169" i="2"/>
  <c r="E169" i="2"/>
  <c r="F169" i="2"/>
  <c r="G169" i="2"/>
  <c r="H169" i="2"/>
  <c r="I169" i="2"/>
  <c r="J169" i="2"/>
  <c r="K169" i="2"/>
  <c r="L169" i="2"/>
  <c r="A170" i="2"/>
  <c r="B170" i="2"/>
  <c r="C170" i="2"/>
  <c r="D170" i="2"/>
  <c r="E170" i="2"/>
  <c r="F170" i="2"/>
  <c r="G170" i="2"/>
  <c r="H170" i="2"/>
  <c r="I170" i="2"/>
  <c r="J170" i="2"/>
  <c r="K170" i="2"/>
  <c r="L170" i="2"/>
  <c r="A171" i="2"/>
  <c r="B171" i="2"/>
  <c r="C171" i="2"/>
  <c r="D171" i="2"/>
  <c r="E171" i="2"/>
  <c r="F171" i="2"/>
  <c r="G171" i="2"/>
  <c r="H171" i="2"/>
  <c r="I171" i="2"/>
  <c r="J171" i="2"/>
  <c r="K171" i="2"/>
  <c r="L171" i="2"/>
  <c r="A172" i="2"/>
  <c r="B172" i="2"/>
  <c r="C172" i="2"/>
  <c r="D172" i="2"/>
  <c r="E172" i="2"/>
  <c r="F172" i="2"/>
  <c r="G172" i="2"/>
  <c r="H172" i="2"/>
  <c r="I172" i="2"/>
  <c r="J172" i="2"/>
  <c r="K172" i="2"/>
  <c r="L172" i="2"/>
  <c r="A173" i="2"/>
  <c r="B173" i="2"/>
  <c r="C173" i="2"/>
  <c r="D173" i="2"/>
  <c r="E173" i="2"/>
  <c r="F173" i="2"/>
  <c r="G173" i="2"/>
  <c r="H173" i="2"/>
  <c r="I173" i="2"/>
  <c r="J173" i="2"/>
  <c r="K173" i="2"/>
  <c r="L173" i="2"/>
  <c r="A174" i="2"/>
  <c r="B174" i="2"/>
  <c r="C174" i="2"/>
  <c r="D174" i="2"/>
  <c r="E174" i="2"/>
  <c r="F174" i="2"/>
  <c r="G174" i="2"/>
  <c r="H174" i="2"/>
  <c r="I174" i="2"/>
  <c r="J174" i="2"/>
  <c r="K174" i="2"/>
  <c r="L174" i="2"/>
  <c r="A175" i="2"/>
  <c r="B175" i="2"/>
  <c r="C175" i="2"/>
  <c r="D175" i="2"/>
  <c r="E175" i="2"/>
  <c r="F175" i="2"/>
  <c r="G175" i="2"/>
  <c r="H175" i="2"/>
  <c r="I175" i="2"/>
  <c r="J175" i="2"/>
  <c r="K175" i="2"/>
  <c r="L175" i="2"/>
  <c r="A176" i="2"/>
  <c r="B176" i="2"/>
  <c r="C176" i="2"/>
  <c r="D176" i="2"/>
  <c r="E176" i="2"/>
  <c r="F176" i="2"/>
  <c r="G176" i="2"/>
  <c r="H176" i="2"/>
  <c r="I176" i="2"/>
  <c r="J176" i="2"/>
  <c r="K176" i="2"/>
  <c r="L176" i="2"/>
  <c r="A177" i="2"/>
  <c r="B177" i="2"/>
  <c r="C177" i="2"/>
  <c r="D177" i="2"/>
  <c r="E177" i="2"/>
  <c r="F177" i="2"/>
  <c r="G177" i="2"/>
  <c r="H177" i="2"/>
  <c r="I177" i="2"/>
  <c r="J177" i="2"/>
  <c r="K177" i="2"/>
  <c r="L177" i="2"/>
  <c r="A178" i="2"/>
  <c r="B178" i="2"/>
  <c r="C178" i="2"/>
  <c r="D178" i="2"/>
  <c r="E178" i="2"/>
  <c r="F178" i="2"/>
  <c r="G178" i="2"/>
  <c r="H178" i="2"/>
  <c r="I178" i="2"/>
  <c r="J178" i="2"/>
  <c r="K178" i="2"/>
  <c r="L178" i="2"/>
  <c r="A179" i="2"/>
  <c r="B179" i="2"/>
  <c r="C179" i="2"/>
  <c r="D179" i="2"/>
  <c r="E179" i="2"/>
  <c r="F179" i="2"/>
  <c r="G179" i="2"/>
  <c r="H179" i="2"/>
  <c r="I179" i="2"/>
  <c r="J179" i="2"/>
  <c r="K179" i="2"/>
  <c r="L179" i="2"/>
  <c r="A180" i="2"/>
  <c r="B180" i="2"/>
  <c r="C180" i="2"/>
  <c r="D180" i="2"/>
  <c r="E180" i="2"/>
  <c r="F180" i="2"/>
  <c r="G180" i="2"/>
  <c r="H180" i="2"/>
  <c r="I180" i="2"/>
  <c r="J180" i="2"/>
  <c r="K180" i="2"/>
  <c r="L180" i="2"/>
  <c r="A181" i="2"/>
  <c r="B181" i="2"/>
  <c r="C181" i="2"/>
  <c r="D181" i="2"/>
  <c r="E181" i="2"/>
  <c r="F181" i="2"/>
  <c r="G181" i="2"/>
  <c r="H181" i="2"/>
  <c r="I181" i="2"/>
  <c r="J181" i="2"/>
  <c r="K181" i="2"/>
  <c r="L181" i="2"/>
  <c r="A182" i="2"/>
  <c r="B182" i="2"/>
  <c r="C182" i="2"/>
  <c r="D182" i="2"/>
  <c r="E182" i="2"/>
  <c r="F182" i="2"/>
  <c r="G182" i="2"/>
  <c r="H182" i="2"/>
  <c r="I182" i="2"/>
  <c r="J182" i="2"/>
  <c r="K182" i="2"/>
  <c r="L182" i="2"/>
  <c r="A183" i="2"/>
  <c r="B183" i="2"/>
  <c r="C183" i="2"/>
  <c r="D183" i="2"/>
  <c r="E183" i="2"/>
  <c r="F183" i="2"/>
  <c r="G183" i="2"/>
  <c r="H183" i="2"/>
  <c r="I183" i="2"/>
  <c r="J183" i="2"/>
  <c r="K183" i="2"/>
  <c r="L183" i="2"/>
  <c r="A184" i="2"/>
  <c r="B184" i="2"/>
  <c r="C184" i="2"/>
  <c r="D184" i="2"/>
  <c r="E184" i="2"/>
  <c r="F184" i="2"/>
  <c r="G184" i="2"/>
  <c r="H184" i="2"/>
  <c r="I184" i="2"/>
  <c r="J184" i="2"/>
  <c r="K184" i="2"/>
  <c r="L184" i="2"/>
  <c r="A185" i="2"/>
  <c r="B185" i="2"/>
  <c r="C185" i="2"/>
  <c r="D185" i="2"/>
  <c r="E185" i="2"/>
  <c r="F185" i="2"/>
  <c r="G185" i="2"/>
  <c r="H185" i="2"/>
  <c r="I185" i="2"/>
  <c r="J185" i="2"/>
  <c r="K185" i="2"/>
  <c r="L185" i="2"/>
  <c r="A186" i="2"/>
  <c r="B186" i="2"/>
  <c r="C186" i="2"/>
  <c r="D186" i="2"/>
  <c r="E186" i="2"/>
  <c r="F186" i="2"/>
  <c r="G186" i="2"/>
  <c r="H186" i="2"/>
  <c r="I186" i="2"/>
  <c r="J186" i="2"/>
  <c r="K186" i="2"/>
  <c r="L186" i="2"/>
  <c r="A187" i="2"/>
  <c r="B187" i="2"/>
  <c r="C187" i="2"/>
  <c r="D187" i="2"/>
  <c r="E187" i="2"/>
  <c r="F187" i="2"/>
  <c r="G187" i="2"/>
  <c r="H187" i="2"/>
  <c r="I187" i="2"/>
  <c r="J187" i="2"/>
  <c r="K187" i="2"/>
  <c r="L187" i="2"/>
  <c r="A188" i="2"/>
  <c r="B188" i="2"/>
  <c r="C188" i="2"/>
  <c r="D188" i="2"/>
  <c r="E188" i="2"/>
  <c r="F188" i="2"/>
  <c r="G188" i="2"/>
  <c r="H188" i="2"/>
  <c r="I188" i="2"/>
  <c r="J188" i="2"/>
  <c r="K188" i="2"/>
  <c r="L188" i="2"/>
  <c r="A189" i="2"/>
  <c r="B189" i="2"/>
  <c r="C189" i="2"/>
  <c r="D189" i="2"/>
  <c r="E189" i="2"/>
  <c r="F189" i="2"/>
  <c r="G189" i="2"/>
  <c r="H189" i="2"/>
  <c r="I189" i="2"/>
  <c r="J189" i="2"/>
  <c r="K189" i="2"/>
  <c r="L189" i="2"/>
  <c r="A190" i="2"/>
  <c r="B190" i="2"/>
  <c r="C190" i="2"/>
  <c r="D190" i="2"/>
  <c r="E190" i="2"/>
  <c r="F190" i="2"/>
  <c r="G190" i="2"/>
  <c r="H190" i="2"/>
  <c r="I190" i="2"/>
  <c r="J190" i="2"/>
  <c r="K190" i="2"/>
  <c r="L190" i="2"/>
  <c r="A191" i="2"/>
  <c r="B191" i="2"/>
  <c r="C191" i="2"/>
  <c r="D191" i="2"/>
  <c r="E191" i="2"/>
  <c r="F191" i="2"/>
  <c r="G191" i="2"/>
  <c r="H191" i="2"/>
  <c r="I191" i="2"/>
  <c r="J191" i="2"/>
  <c r="K191" i="2"/>
  <c r="L191" i="2"/>
  <c r="A192" i="2"/>
  <c r="B192" i="2"/>
  <c r="C192" i="2"/>
  <c r="D192" i="2"/>
  <c r="E192" i="2"/>
  <c r="F192" i="2"/>
  <c r="G192" i="2"/>
  <c r="H192" i="2"/>
  <c r="I192" i="2"/>
  <c r="J192" i="2"/>
  <c r="K192" i="2"/>
  <c r="L192" i="2"/>
  <c r="A193" i="2"/>
  <c r="B193" i="2"/>
  <c r="C193" i="2"/>
  <c r="D193" i="2"/>
  <c r="E193" i="2"/>
  <c r="F193" i="2"/>
  <c r="G193" i="2"/>
  <c r="H193" i="2"/>
  <c r="I193" i="2"/>
  <c r="J193" i="2"/>
  <c r="K193" i="2"/>
  <c r="L193" i="2"/>
  <c r="A194" i="2"/>
  <c r="B194" i="2"/>
  <c r="C194" i="2"/>
  <c r="D194" i="2"/>
  <c r="E194" i="2"/>
  <c r="F194" i="2"/>
  <c r="G194" i="2"/>
  <c r="H194" i="2"/>
  <c r="I194" i="2"/>
  <c r="J194" i="2"/>
  <c r="K194" i="2"/>
  <c r="L194" i="2"/>
  <c r="A195" i="2"/>
  <c r="B195" i="2"/>
  <c r="C195" i="2"/>
  <c r="D195" i="2"/>
  <c r="E195" i="2"/>
  <c r="F195" i="2"/>
  <c r="G195" i="2"/>
  <c r="H195" i="2"/>
  <c r="I195" i="2"/>
  <c r="J195" i="2"/>
  <c r="K195" i="2"/>
  <c r="L195" i="2"/>
  <c r="A196" i="2"/>
  <c r="B196" i="2"/>
  <c r="C196" i="2"/>
  <c r="D196" i="2"/>
  <c r="E196" i="2"/>
  <c r="F196" i="2"/>
  <c r="G196" i="2"/>
  <c r="H196" i="2"/>
  <c r="I196" i="2"/>
  <c r="J196" i="2"/>
  <c r="K196" i="2"/>
  <c r="L196" i="2"/>
  <c r="A197" i="2"/>
  <c r="B197" i="2"/>
  <c r="C197" i="2"/>
  <c r="D197" i="2"/>
  <c r="E197" i="2"/>
  <c r="F197" i="2"/>
  <c r="G197" i="2"/>
  <c r="H197" i="2"/>
  <c r="I197" i="2"/>
  <c r="J197" i="2"/>
  <c r="K197" i="2"/>
  <c r="L197" i="2"/>
  <c r="A198" i="2"/>
  <c r="B198" i="2"/>
  <c r="C198" i="2"/>
  <c r="D198" i="2"/>
  <c r="E198" i="2"/>
  <c r="F198" i="2"/>
  <c r="G198" i="2"/>
  <c r="H198" i="2"/>
  <c r="I198" i="2"/>
  <c r="J198" i="2"/>
  <c r="K198" i="2"/>
  <c r="L198" i="2"/>
  <c r="A199" i="2"/>
  <c r="B199" i="2"/>
  <c r="C199" i="2"/>
  <c r="D199" i="2"/>
  <c r="E199" i="2"/>
  <c r="F199" i="2"/>
  <c r="G199" i="2"/>
  <c r="H199" i="2"/>
  <c r="I199" i="2"/>
  <c r="J199" i="2"/>
  <c r="K199" i="2"/>
  <c r="L199" i="2"/>
  <c r="A200" i="2"/>
  <c r="B200" i="2"/>
  <c r="C200" i="2"/>
  <c r="D200" i="2"/>
  <c r="E200" i="2"/>
  <c r="F200" i="2"/>
  <c r="G200" i="2"/>
  <c r="H200" i="2"/>
  <c r="I200" i="2"/>
  <c r="J200" i="2"/>
  <c r="K200" i="2"/>
  <c r="L200" i="2"/>
  <c r="A201" i="2"/>
  <c r="B201" i="2"/>
  <c r="C201" i="2"/>
  <c r="D201" i="2"/>
  <c r="E201" i="2"/>
  <c r="F201" i="2"/>
  <c r="G201" i="2"/>
  <c r="H201" i="2"/>
  <c r="I201" i="2"/>
  <c r="J201" i="2"/>
  <c r="K201" i="2"/>
  <c r="L201" i="2"/>
  <c r="A202" i="2"/>
  <c r="B202" i="2"/>
  <c r="C202" i="2"/>
  <c r="D202" i="2"/>
  <c r="E202" i="2"/>
  <c r="F202" i="2"/>
  <c r="G202" i="2"/>
  <c r="H202" i="2"/>
  <c r="I202" i="2"/>
  <c r="J202" i="2"/>
  <c r="K202" i="2"/>
  <c r="L202" i="2"/>
  <c r="A203" i="2"/>
  <c r="B203" i="2"/>
  <c r="C203" i="2"/>
  <c r="D203" i="2"/>
  <c r="E203" i="2"/>
  <c r="F203" i="2"/>
  <c r="G203" i="2"/>
  <c r="H203" i="2"/>
  <c r="I203" i="2"/>
  <c r="J203" i="2"/>
  <c r="K203" i="2"/>
  <c r="L203" i="2"/>
  <c r="B14" i="2"/>
  <c r="C14" i="2"/>
  <c r="D14" i="2"/>
  <c r="E14" i="2"/>
  <c r="F14" i="2"/>
  <c r="G14" i="2"/>
  <c r="H14" i="2"/>
  <c r="I14" i="2"/>
  <c r="J14" i="2"/>
  <c r="K14" i="2"/>
  <c r="L14" i="2"/>
  <c r="A14" i="2"/>
  <c r="P196" i="1"/>
  <c r="Q196" i="1" s="1"/>
  <c r="N199" i="2" s="1"/>
  <c r="P195" i="1"/>
  <c r="Q195" i="1" s="1"/>
  <c r="N198" i="2" s="1"/>
  <c r="P31" i="1"/>
  <c r="P30" i="1"/>
  <c r="P29" i="1"/>
  <c r="P28" i="1"/>
  <c r="P27" i="1"/>
  <c r="P128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Q11" i="1" s="1"/>
  <c r="N14" i="2" s="1"/>
  <c r="P192" i="1"/>
  <c r="P191" i="1"/>
  <c r="Q191" i="1" s="1"/>
  <c r="N194" i="2" s="1"/>
  <c r="P190" i="1"/>
  <c r="Q190" i="1" s="1"/>
  <c r="N193" i="2" s="1"/>
  <c r="P189" i="1"/>
  <c r="Q189" i="1" s="1"/>
  <c r="N192" i="2" s="1"/>
  <c r="P188" i="1"/>
  <c r="P187" i="1"/>
  <c r="Q187" i="1" s="1"/>
  <c r="N190" i="2" s="1"/>
  <c r="P186" i="1"/>
  <c r="Q186" i="1" s="1"/>
  <c r="N189" i="2" s="1"/>
  <c r="P185" i="1"/>
  <c r="Q185" i="1" s="1"/>
  <c r="N188" i="2" s="1"/>
  <c r="P184" i="1"/>
  <c r="P183" i="1"/>
  <c r="Q183" i="1" s="1"/>
  <c r="N186" i="2" s="1"/>
  <c r="P182" i="1"/>
  <c r="Q182" i="1" s="1"/>
  <c r="N185" i="2" s="1"/>
  <c r="P181" i="1"/>
  <c r="Q181" i="1" s="1"/>
  <c r="N184" i="2" s="1"/>
  <c r="P180" i="1"/>
  <c r="P179" i="1"/>
  <c r="Q179" i="1" s="1"/>
  <c r="N182" i="2" s="1"/>
  <c r="P178" i="1"/>
  <c r="P177" i="1"/>
  <c r="Q177" i="1" s="1"/>
  <c r="N180" i="2" s="1"/>
  <c r="P176" i="1"/>
  <c r="P175" i="1"/>
  <c r="P174" i="1"/>
  <c r="P173" i="1"/>
  <c r="Q173" i="1" s="1"/>
  <c r="N176" i="2" s="1"/>
  <c r="P172" i="1"/>
  <c r="P171" i="1"/>
  <c r="Q171" i="1" s="1"/>
  <c r="N174" i="2" s="1"/>
  <c r="P170" i="1"/>
  <c r="P169" i="1"/>
  <c r="Q169" i="1" s="1"/>
  <c r="N172" i="2" s="1"/>
  <c r="P168" i="1"/>
  <c r="P167" i="1"/>
  <c r="P166" i="1"/>
  <c r="P165" i="1"/>
  <c r="Q165" i="1" s="1"/>
  <c r="N168" i="2" s="1"/>
  <c r="P164" i="1"/>
  <c r="P163" i="1"/>
  <c r="Q163" i="1" s="1"/>
  <c r="N166" i="2" s="1"/>
  <c r="P162" i="1"/>
  <c r="P161" i="1"/>
  <c r="Q161" i="1" s="1"/>
  <c r="N164" i="2" s="1"/>
  <c r="P160" i="1"/>
  <c r="P159" i="1"/>
  <c r="P158" i="1"/>
  <c r="P157" i="1"/>
  <c r="Q157" i="1" s="1"/>
  <c r="N160" i="2" s="1"/>
  <c r="P156" i="1"/>
  <c r="P155" i="1"/>
  <c r="Q155" i="1" s="1"/>
  <c r="N158" i="2" s="1"/>
  <c r="P154" i="1"/>
  <c r="P153" i="1"/>
  <c r="Q153" i="1" s="1"/>
  <c r="N156" i="2" s="1"/>
  <c r="P152" i="1"/>
  <c r="P151" i="1"/>
  <c r="P150" i="1"/>
  <c r="P149" i="1"/>
  <c r="Q149" i="1" s="1"/>
  <c r="N152" i="2" s="1"/>
  <c r="P148" i="1"/>
  <c r="P147" i="1"/>
  <c r="Q147" i="1" s="1"/>
  <c r="N150" i="2" s="1"/>
  <c r="P146" i="1"/>
  <c r="P145" i="1"/>
  <c r="Q145" i="1" s="1"/>
  <c r="N148" i="2" s="1"/>
  <c r="P144" i="1"/>
  <c r="P143" i="1"/>
  <c r="Q143" i="1" s="1"/>
  <c r="N146" i="2" s="1"/>
  <c r="P142" i="1"/>
  <c r="P141" i="1"/>
  <c r="Q141" i="1" s="1"/>
  <c r="N144" i="2" s="1"/>
  <c r="P140" i="1"/>
  <c r="P139" i="1"/>
  <c r="Q139" i="1" s="1"/>
  <c r="N142" i="2" s="1"/>
  <c r="P138" i="1"/>
  <c r="P137" i="1"/>
  <c r="Q137" i="1" s="1"/>
  <c r="N140" i="2" s="1"/>
  <c r="P136" i="1"/>
  <c r="P135" i="1"/>
  <c r="Q135" i="1" s="1"/>
  <c r="N138" i="2" s="1"/>
  <c r="P134" i="1"/>
  <c r="P133" i="1"/>
  <c r="Q133" i="1" s="1"/>
  <c r="N136" i="2" s="1"/>
  <c r="P132" i="1"/>
  <c r="P131" i="1"/>
  <c r="Q131" i="1" s="1"/>
  <c r="N134" i="2" s="1"/>
  <c r="P130" i="1"/>
  <c r="D105" i="1"/>
  <c r="A108" i="2" s="1"/>
  <c r="P108" i="1"/>
  <c r="P107" i="1"/>
  <c r="Q107" i="1" s="1"/>
  <c r="N110" i="2" s="1"/>
  <c r="P106" i="1"/>
  <c r="P105" i="1"/>
  <c r="Q105" i="1" s="1"/>
  <c r="N108" i="2" s="1"/>
  <c r="P104" i="1"/>
  <c r="P103" i="1"/>
  <c r="P102" i="1"/>
  <c r="P101" i="1"/>
  <c r="Q101" i="1" s="1"/>
  <c r="N104" i="2" s="1"/>
  <c r="P100" i="1"/>
  <c r="P99" i="1"/>
  <c r="P98" i="1"/>
  <c r="P97" i="1"/>
  <c r="Q97" i="1" s="1"/>
  <c r="N100" i="2" s="1"/>
  <c r="P96" i="1"/>
  <c r="P95" i="1"/>
  <c r="P94" i="1"/>
  <c r="P93" i="1"/>
  <c r="P92" i="1"/>
  <c r="P91" i="1"/>
  <c r="P90" i="1"/>
  <c r="P89" i="1"/>
  <c r="P88" i="1"/>
  <c r="P87" i="1"/>
  <c r="P86" i="1"/>
  <c r="P85" i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P57" i="1"/>
  <c r="P56" i="1"/>
  <c r="P55" i="1"/>
  <c r="P54" i="1"/>
  <c r="P53" i="1"/>
  <c r="P52" i="1"/>
  <c r="P51" i="1"/>
  <c r="P50" i="1"/>
  <c r="P49" i="1"/>
  <c r="P48" i="1"/>
  <c r="P47" i="1"/>
  <c r="P46" i="1"/>
  <c r="P119" i="1"/>
  <c r="Q119" i="1" s="1"/>
  <c r="N122" i="2" s="1"/>
  <c r="P120" i="1"/>
  <c r="P121" i="1"/>
  <c r="P122" i="1"/>
  <c r="P123" i="1"/>
  <c r="Q123" i="1" s="1"/>
  <c r="N126" i="2" s="1"/>
  <c r="P124" i="1"/>
  <c r="P125" i="1"/>
  <c r="P126" i="1"/>
  <c r="P110" i="1"/>
  <c r="P111" i="1"/>
  <c r="Q111" i="1" s="1"/>
  <c r="N114" i="2" s="1"/>
  <c r="P112" i="1"/>
  <c r="P113" i="1"/>
  <c r="Q113" i="1" s="1"/>
  <c r="N116" i="2" s="1"/>
  <c r="P114" i="1"/>
  <c r="P115" i="1"/>
  <c r="Q115" i="1" s="1"/>
  <c r="N118" i="2" s="1"/>
  <c r="P116" i="1"/>
  <c r="P117" i="1"/>
  <c r="Q117" i="1" s="1"/>
  <c r="N120" i="2" s="1"/>
  <c r="M164" i="2" l="1"/>
  <c r="M194" i="2"/>
  <c r="M142" i="2"/>
  <c r="M184" i="2"/>
  <c r="M172" i="2"/>
  <c r="M126" i="2"/>
  <c r="M104" i="2"/>
  <c r="M198" i="2"/>
  <c r="M192" i="2"/>
  <c r="M188" i="2"/>
  <c r="M180" i="2"/>
  <c r="M156" i="2"/>
  <c r="M122" i="2"/>
  <c r="M100" i="2"/>
  <c r="Q112" i="1"/>
  <c r="N115" i="2" s="1"/>
  <c r="M115" i="2"/>
  <c r="Q121" i="1"/>
  <c r="N124" i="2" s="1"/>
  <c r="M124" i="2"/>
  <c r="Q51" i="1"/>
  <c r="N54" i="2" s="1"/>
  <c r="M54" i="2"/>
  <c r="Q59" i="1"/>
  <c r="N62" i="2" s="1"/>
  <c r="M62" i="2"/>
  <c r="Q67" i="1"/>
  <c r="N70" i="2" s="1"/>
  <c r="M70" i="2"/>
  <c r="Q75" i="1"/>
  <c r="N78" i="2" s="1"/>
  <c r="M78" i="2"/>
  <c r="Q83" i="1"/>
  <c r="N86" i="2" s="1"/>
  <c r="M86" i="2"/>
  <c r="Q91" i="1"/>
  <c r="N94" i="2" s="1"/>
  <c r="M94" i="2"/>
  <c r="Q99" i="1"/>
  <c r="N102" i="2" s="1"/>
  <c r="M102" i="2"/>
  <c r="Q151" i="1"/>
  <c r="N154" i="2" s="1"/>
  <c r="M154" i="2"/>
  <c r="Q17" i="1"/>
  <c r="N20" i="2" s="1"/>
  <c r="M20" i="2"/>
  <c r="Q25" i="1"/>
  <c r="M28" i="2"/>
  <c r="Q34" i="1"/>
  <c r="N37" i="2" s="1"/>
  <c r="M37" i="2"/>
  <c r="Q42" i="1"/>
  <c r="N45" i="2" s="1"/>
  <c r="M45" i="2"/>
  <c r="Q128" i="1"/>
  <c r="N131" i="2" s="1"/>
  <c r="M131" i="2"/>
  <c r="Q30" i="1"/>
  <c r="N33" i="2" s="1"/>
  <c r="M33" i="2"/>
  <c r="Q124" i="1"/>
  <c r="N127" i="2" s="1"/>
  <c r="M127" i="2"/>
  <c r="Q48" i="1"/>
  <c r="N51" i="2" s="1"/>
  <c r="M51" i="2"/>
  <c r="Q56" i="1"/>
  <c r="N59" i="2" s="1"/>
  <c r="M59" i="2"/>
  <c r="Q64" i="1"/>
  <c r="N67" i="2" s="1"/>
  <c r="M67" i="2"/>
  <c r="Q72" i="1"/>
  <c r="N75" i="2" s="1"/>
  <c r="M75" i="2"/>
  <c r="Q80" i="1"/>
  <c r="N83" i="2" s="1"/>
  <c r="M83" i="2"/>
  <c r="Q88" i="1"/>
  <c r="N91" i="2" s="1"/>
  <c r="M91" i="2"/>
  <c r="Q100" i="1"/>
  <c r="N103" i="2" s="1"/>
  <c r="M103" i="2"/>
  <c r="Q108" i="1"/>
  <c r="N111" i="2" s="1"/>
  <c r="M111" i="2"/>
  <c r="Q136" i="1"/>
  <c r="N139" i="2" s="1"/>
  <c r="M139" i="2"/>
  <c r="Q148" i="1"/>
  <c r="N151" i="2" s="1"/>
  <c r="M151" i="2"/>
  <c r="Q156" i="1"/>
  <c r="N159" i="2" s="1"/>
  <c r="M159" i="2"/>
  <c r="Q164" i="1"/>
  <c r="N167" i="2" s="1"/>
  <c r="M167" i="2"/>
  <c r="Q172" i="1"/>
  <c r="N175" i="2" s="1"/>
  <c r="M175" i="2"/>
  <c r="Q180" i="1"/>
  <c r="N183" i="2" s="1"/>
  <c r="M183" i="2"/>
  <c r="Q184" i="1"/>
  <c r="N187" i="2" s="1"/>
  <c r="M187" i="2"/>
  <c r="Q188" i="1"/>
  <c r="N191" i="2" s="1"/>
  <c r="M191" i="2"/>
  <c r="Q14" i="1"/>
  <c r="N17" i="2" s="1"/>
  <c r="M17" i="2"/>
  <c r="Q18" i="1"/>
  <c r="N21" i="2" s="1"/>
  <c r="M21" i="2"/>
  <c r="Q22" i="1"/>
  <c r="N25" i="2" s="1"/>
  <c r="M25" i="2"/>
  <c r="Q26" i="1"/>
  <c r="N29" i="2" s="1"/>
  <c r="M29" i="2"/>
  <c r="Q35" i="1"/>
  <c r="N38" i="2" s="1"/>
  <c r="M38" i="2"/>
  <c r="Q39" i="1"/>
  <c r="N42" i="2" s="1"/>
  <c r="M42" i="2"/>
  <c r="Q43" i="1"/>
  <c r="N46" i="2" s="1"/>
  <c r="M46" i="2"/>
  <c r="Q27" i="1"/>
  <c r="N30" i="2" s="1"/>
  <c r="M30" i="2"/>
  <c r="Q31" i="1"/>
  <c r="N34" i="2" s="1"/>
  <c r="M34" i="2"/>
  <c r="M186" i="2"/>
  <c r="M150" i="2"/>
  <c r="M134" i="2"/>
  <c r="M118" i="2"/>
  <c r="Q116" i="1"/>
  <c r="N119" i="2" s="1"/>
  <c r="M119" i="2"/>
  <c r="Q125" i="1"/>
  <c r="N128" i="2" s="1"/>
  <c r="M128" i="2"/>
  <c r="Q47" i="1"/>
  <c r="N50" i="2" s="1"/>
  <c r="M50" i="2"/>
  <c r="Q55" i="1"/>
  <c r="N58" i="2" s="1"/>
  <c r="M58" i="2"/>
  <c r="Q63" i="1"/>
  <c r="N66" i="2" s="1"/>
  <c r="M66" i="2"/>
  <c r="Q71" i="1"/>
  <c r="N74" i="2" s="1"/>
  <c r="M74" i="2"/>
  <c r="Q79" i="1"/>
  <c r="N82" i="2" s="1"/>
  <c r="M82" i="2"/>
  <c r="Q87" i="1"/>
  <c r="N90" i="2" s="1"/>
  <c r="M90" i="2"/>
  <c r="Q95" i="1"/>
  <c r="N98" i="2" s="1"/>
  <c r="M98" i="2"/>
  <c r="Q103" i="1"/>
  <c r="N106" i="2" s="1"/>
  <c r="M106" i="2"/>
  <c r="Q159" i="1"/>
  <c r="N162" i="2" s="1"/>
  <c r="M162" i="2"/>
  <c r="Q167" i="1"/>
  <c r="N170" i="2" s="1"/>
  <c r="M170" i="2"/>
  <c r="Q175" i="1"/>
  <c r="N178" i="2" s="1"/>
  <c r="M178" i="2"/>
  <c r="Q13" i="1"/>
  <c r="N16" i="2" s="1"/>
  <c r="M16" i="2"/>
  <c r="Q21" i="1"/>
  <c r="N24" i="2" s="1"/>
  <c r="M24" i="2"/>
  <c r="Q38" i="1"/>
  <c r="N41" i="2" s="1"/>
  <c r="M41" i="2"/>
  <c r="M190" i="2"/>
  <c r="M174" i="2"/>
  <c r="M158" i="2"/>
  <c r="M138" i="2"/>
  <c r="Q120" i="1"/>
  <c r="N123" i="2" s="1"/>
  <c r="M123" i="2"/>
  <c r="Q52" i="1"/>
  <c r="N55" i="2" s="1"/>
  <c r="M55" i="2"/>
  <c r="Q60" i="1"/>
  <c r="N63" i="2" s="1"/>
  <c r="M63" i="2"/>
  <c r="Q68" i="1"/>
  <c r="N71" i="2" s="1"/>
  <c r="M71" i="2"/>
  <c r="Q76" i="1"/>
  <c r="N79" i="2" s="1"/>
  <c r="M79" i="2"/>
  <c r="Q84" i="1"/>
  <c r="N87" i="2" s="1"/>
  <c r="M87" i="2"/>
  <c r="Q92" i="1"/>
  <c r="N95" i="2" s="1"/>
  <c r="M95" i="2"/>
  <c r="Q96" i="1"/>
  <c r="N99" i="2" s="1"/>
  <c r="M99" i="2"/>
  <c r="Q104" i="1"/>
  <c r="N107" i="2" s="1"/>
  <c r="M107" i="2"/>
  <c r="Q132" i="1"/>
  <c r="N135" i="2" s="1"/>
  <c r="M135" i="2"/>
  <c r="Q140" i="1"/>
  <c r="N143" i="2" s="1"/>
  <c r="M143" i="2"/>
  <c r="Q144" i="1"/>
  <c r="N147" i="2" s="1"/>
  <c r="M147" i="2"/>
  <c r="Q152" i="1"/>
  <c r="N155" i="2" s="1"/>
  <c r="M155" i="2"/>
  <c r="Q160" i="1"/>
  <c r="N163" i="2" s="1"/>
  <c r="M163" i="2"/>
  <c r="Q168" i="1"/>
  <c r="N171" i="2" s="1"/>
  <c r="M171" i="2"/>
  <c r="Q176" i="1"/>
  <c r="N179" i="2" s="1"/>
  <c r="M179" i="2"/>
  <c r="Q192" i="1"/>
  <c r="N195" i="2" s="1"/>
  <c r="M195" i="2"/>
  <c r="M182" i="2"/>
  <c r="M166" i="2"/>
  <c r="M146" i="2"/>
  <c r="M114" i="2"/>
  <c r="Q110" i="1"/>
  <c r="N113" i="2" s="1"/>
  <c r="M113" i="2"/>
  <c r="Q57" i="1"/>
  <c r="N60" i="2" s="1"/>
  <c r="M60" i="2"/>
  <c r="Q65" i="1"/>
  <c r="N68" i="2" s="1"/>
  <c r="M68" i="2"/>
  <c r="Q73" i="1"/>
  <c r="N76" i="2" s="1"/>
  <c r="M76" i="2"/>
  <c r="Q77" i="1"/>
  <c r="N80" i="2" s="1"/>
  <c r="M80" i="2"/>
  <c r="Q85" i="1"/>
  <c r="N88" i="2" s="1"/>
  <c r="M88" i="2"/>
  <c r="Q89" i="1"/>
  <c r="N92" i="2" s="1"/>
  <c r="M92" i="2"/>
  <c r="Q93" i="1"/>
  <c r="N96" i="2" s="1"/>
  <c r="M96" i="2"/>
  <c r="Q19" i="1"/>
  <c r="N22" i="2" s="1"/>
  <c r="M22" i="2"/>
  <c r="Q32" i="1"/>
  <c r="N35" i="2" s="1"/>
  <c r="M35" i="2"/>
  <c r="M14" i="2"/>
  <c r="M168" i="2"/>
  <c r="M160" i="2"/>
  <c r="M148" i="2"/>
  <c r="M144" i="2"/>
  <c r="M140" i="2"/>
  <c r="M136" i="2"/>
  <c r="M120" i="2"/>
  <c r="M116" i="2"/>
  <c r="M108" i="2"/>
  <c r="Q114" i="1"/>
  <c r="N117" i="2" s="1"/>
  <c r="M117" i="2"/>
  <c r="Q49" i="1"/>
  <c r="N52" i="2" s="1"/>
  <c r="M52" i="2"/>
  <c r="Q53" i="1"/>
  <c r="N56" i="2" s="1"/>
  <c r="M56" i="2"/>
  <c r="Q61" i="1"/>
  <c r="N64" i="2" s="1"/>
  <c r="M64" i="2"/>
  <c r="Q69" i="1"/>
  <c r="N72" i="2" s="1"/>
  <c r="M72" i="2"/>
  <c r="Q81" i="1"/>
  <c r="N84" i="2" s="1"/>
  <c r="M84" i="2"/>
  <c r="Q15" i="1"/>
  <c r="N18" i="2" s="1"/>
  <c r="M18" i="2"/>
  <c r="Q23" i="1"/>
  <c r="N26" i="2" s="1"/>
  <c r="M26" i="2"/>
  <c r="Q36" i="1"/>
  <c r="N39" i="2" s="1"/>
  <c r="M39" i="2"/>
  <c r="Q40" i="1"/>
  <c r="N43" i="2" s="1"/>
  <c r="M43" i="2"/>
  <c r="Q44" i="1"/>
  <c r="N47" i="2" s="1"/>
  <c r="M47" i="2"/>
  <c r="Q28" i="1"/>
  <c r="N31" i="2" s="1"/>
  <c r="M31" i="2"/>
  <c r="M176" i="2"/>
  <c r="M152" i="2"/>
  <c r="Q126" i="1"/>
  <c r="N129" i="2" s="1"/>
  <c r="M129" i="2"/>
  <c r="Q122" i="1"/>
  <c r="N125" i="2" s="1"/>
  <c r="M125" i="2"/>
  <c r="Q46" i="1"/>
  <c r="N49" i="2" s="1"/>
  <c r="M49" i="2"/>
  <c r="Q50" i="1"/>
  <c r="N53" i="2" s="1"/>
  <c r="M53" i="2"/>
  <c r="Q54" i="1"/>
  <c r="N57" i="2" s="1"/>
  <c r="M57" i="2"/>
  <c r="Q58" i="1"/>
  <c r="N61" i="2" s="1"/>
  <c r="M61" i="2"/>
  <c r="Q62" i="1"/>
  <c r="N65" i="2" s="1"/>
  <c r="M65" i="2"/>
  <c r="Q66" i="1"/>
  <c r="N69" i="2" s="1"/>
  <c r="M69" i="2"/>
  <c r="Q70" i="1"/>
  <c r="N73" i="2" s="1"/>
  <c r="M73" i="2"/>
  <c r="Q74" i="1"/>
  <c r="N77" i="2" s="1"/>
  <c r="M77" i="2"/>
  <c r="Q78" i="1"/>
  <c r="N81" i="2" s="1"/>
  <c r="M81" i="2"/>
  <c r="Q82" i="1"/>
  <c r="N85" i="2" s="1"/>
  <c r="M85" i="2"/>
  <c r="Q86" i="1"/>
  <c r="N89" i="2" s="1"/>
  <c r="M89" i="2"/>
  <c r="Q90" i="1"/>
  <c r="N93" i="2" s="1"/>
  <c r="M93" i="2"/>
  <c r="Q94" i="1"/>
  <c r="N97" i="2" s="1"/>
  <c r="M97" i="2"/>
  <c r="Q98" i="1"/>
  <c r="N101" i="2" s="1"/>
  <c r="M101" i="2"/>
  <c r="Q102" i="1"/>
  <c r="N105" i="2" s="1"/>
  <c r="M105" i="2"/>
  <c r="Q106" i="1"/>
  <c r="N109" i="2" s="1"/>
  <c r="M109" i="2"/>
  <c r="Q130" i="1"/>
  <c r="N133" i="2" s="1"/>
  <c r="M133" i="2"/>
  <c r="Q134" i="1"/>
  <c r="N137" i="2" s="1"/>
  <c r="M137" i="2"/>
  <c r="Q138" i="1"/>
  <c r="N141" i="2" s="1"/>
  <c r="M141" i="2"/>
  <c r="Q142" i="1"/>
  <c r="N145" i="2" s="1"/>
  <c r="M145" i="2"/>
  <c r="Q146" i="1"/>
  <c r="N149" i="2" s="1"/>
  <c r="M149" i="2"/>
  <c r="Q150" i="1"/>
  <c r="N153" i="2" s="1"/>
  <c r="M153" i="2"/>
  <c r="Q154" i="1"/>
  <c r="N157" i="2" s="1"/>
  <c r="M157" i="2"/>
  <c r="Q158" i="1"/>
  <c r="N161" i="2" s="1"/>
  <c r="M161" i="2"/>
  <c r="Q162" i="1"/>
  <c r="N165" i="2" s="1"/>
  <c r="M165" i="2"/>
  <c r="Q166" i="1"/>
  <c r="N169" i="2" s="1"/>
  <c r="M169" i="2"/>
  <c r="Q170" i="1"/>
  <c r="N173" i="2" s="1"/>
  <c r="M173" i="2"/>
  <c r="Q174" i="1"/>
  <c r="N177" i="2" s="1"/>
  <c r="M177" i="2"/>
  <c r="Q178" i="1"/>
  <c r="N181" i="2" s="1"/>
  <c r="M181" i="2"/>
  <c r="Q12" i="1"/>
  <c r="N15" i="2" s="1"/>
  <c r="M15" i="2"/>
  <c r="Q16" i="1"/>
  <c r="N19" i="2" s="1"/>
  <c r="M19" i="2"/>
  <c r="Q20" i="1"/>
  <c r="N23" i="2" s="1"/>
  <c r="M23" i="2"/>
  <c r="Q24" i="1"/>
  <c r="N27" i="2" s="1"/>
  <c r="M27" i="2"/>
  <c r="Q33" i="1"/>
  <c r="N36" i="2" s="1"/>
  <c r="M36" i="2"/>
  <c r="Q37" i="1"/>
  <c r="N40" i="2" s="1"/>
  <c r="M40" i="2"/>
  <c r="Q41" i="1"/>
  <c r="N44" i="2" s="1"/>
  <c r="M44" i="2"/>
  <c r="Q45" i="1"/>
  <c r="N48" i="2" s="1"/>
  <c r="M48" i="2"/>
  <c r="Q29" i="1"/>
  <c r="N32" i="2" s="1"/>
  <c r="M32" i="2"/>
  <c r="M199" i="2"/>
  <c r="M193" i="2"/>
  <c r="M189" i="2"/>
  <c r="M185" i="2"/>
  <c r="P199" i="1"/>
  <c r="M202" i="2" s="1"/>
  <c r="N28" i="2" l="1"/>
  <c r="Q199" i="1"/>
  <c r="N202" i="2" s="1"/>
  <c r="P129" i="1"/>
  <c r="M132" i="2" s="1"/>
  <c r="P127" i="1"/>
  <c r="M130" i="2" s="1"/>
  <c r="Q127" i="1" l="1"/>
  <c r="N130" i="2" s="1"/>
  <c r="Q129" i="1"/>
  <c r="N132" i="2" s="1"/>
  <c r="D18" i="5" l="1"/>
  <c r="D17" i="5"/>
  <c r="D16" i="5"/>
  <c r="D15" i="5"/>
  <c r="D14" i="5"/>
  <c r="D13" i="5"/>
  <c r="D12" i="5"/>
  <c r="C9" i="5"/>
  <c r="B9" i="5"/>
  <c r="C8" i="5"/>
  <c r="B8" i="5"/>
  <c r="C7" i="5"/>
  <c r="B7" i="5"/>
  <c r="C6" i="5"/>
  <c r="B6" i="5"/>
  <c r="C5" i="5"/>
  <c r="B5" i="5"/>
  <c r="C4" i="5"/>
  <c r="B4" i="5"/>
  <c r="C9" i="2"/>
  <c r="C6" i="2"/>
  <c r="C5" i="2"/>
  <c r="D21" i="4"/>
  <c r="E21" i="4" s="1"/>
  <c r="F21" i="4" s="1"/>
  <c r="C21" i="4"/>
  <c r="E20" i="4"/>
  <c r="F20" i="4" s="1"/>
  <c r="D20" i="4"/>
  <c r="C20" i="4"/>
  <c r="C19" i="4"/>
  <c r="E19" i="4" s="1"/>
  <c r="F19" i="4" s="1"/>
  <c r="C18" i="4"/>
  <c r="E18" i="4" s="1"/>
  <c r="F18" i="4" s="1"/>
  <c r="C17" i="4"/>
  <c r="F16" i="4"/>
  <c r="C16" i="4"/>
  <c r="C15" i="4"/>
  <c r="F11" i="4"/>
  <c r="E11" i="4"/>
  <c r="D11" i="4"/>
  <c r="E10" i="4"/>
  <c r="F10" i="4" s="1"/>
  <c r="D10" i="4"/>
  <c r="D9" i="4"/>
  <c r="E9" i="4" s="1"/>
  <c r="F9" i="4" s="1"/>
  <c r="D8" i="4"/>
  <c r="E8" i="4" s="1"/>
  <c r="F8" i="4" s="1"/>
  <c r="F7" i="4"/>
  <c r="E7" i="4"/>
  <c r="D7" i="4"/>
  <c r="D17" i="4" s="1"/>
  <c r="E17" i="4" s="1"/>
  <c r="F17" i="4" s="1"/>
  <c r="F6" i="4"/>
  <c r="E6" i="4"/>
  <c r="D6" i="4"/>
  <c r="D16" i="4" s="1"/>
  <c r="E16" i="4" s="1"/>
  <c r="D5" i="4"/>
  <c r="D15" i="4" s="1"/>
  <c r="E15" i="4" s="1"/>
  <c r="F15" i="4" s="1"/>
  <c r="P200" i="1"/>
  <c r="P198" i="1"/>
  <c r="M201" i="2" s="1"/>
  <c r="P197" i="1"/>
  <c r="M200" i="2" s="1"/>
  <c r="P194" i="1"/>
  <c r="M197" i="2" s="1"/>
  <c r="P193" i="1"/>
  <c r="M196" i="2" s="1"/>
  <c r="C149" i="1"/>
  <c r="D104" i="1"/>
  <c r="A107" i="2" s="1"/>
  <c r="D103" i="1"/>
  <c r="A106" i="2" s="1"/>
  <c r="P118" i="1"/>
  <c r="M121" i="2" s="1"/>
  <c r="P109" i="1"/>
  <c r="M112" i="2" s="1"/>
  <c r="M203" i="2" l="1"/>
  <c r="M5" i="2" s="1"/>
  <c r="P3" i="1"/>
  <c r="Q198" i="1"/>
  <c r="N201" i="2" s="1"/>
  <c r="Q193" i="1"/>
  <c r="N196" i="2" s="1"/>
  <c r="Q200" i="1"/>
  <c r="N203" i="2" s="1"/>
  <c r="Q109" i="1"/>
  <c r="N112" i="2" s="1"/>
  <c r="C150" i="1"/>
  <c r="Q118" i="1"/>
  <c r="N121" i="2" s="1"/>
  <c r="Q197" i="1"/>
  <c r="N200" i="2" s="1"/>
  <c r="Q194" i="1"/>
  <c r="E5" i="4"/>
  <c r="F5" i="4" s="1"/>
  <c r="N197" i="2" l="1"/>
  <c r="M9" i="2" s="1"/>
  <c r="M8" i="2" s="1"/>
  <c r="M7" i="2" s="1"/>
  <c r="P5" i="1"/>
  <c r="C14" i="5"/>
  <c r="E14" i="5" s="1"/>
  <c r="F14" i="5" s="1"/>
  <c r="C13" i="5"/>
  <c r="E13" i="5" s="1"/>
  <c r="F13" i="5" s="1"/>
  <c r="C15" i="5"/>
  <c r="E15" i="5" s="1"/>
  <c r="F15" i="5" s="1"/>
  <c r="C17" i="5"/>
  <c r="E17" i="5" s="1"/>
  <c r="F17" i="5" s="1"/>
  <c r="C155" i="1"/>
  <c r="C151" i="1"/>
  <c r="C18" i="5"/>
  <c r="E18" i="5" s="1"/>
  <c r="F18" i="5" s="1"/>
  <c r="C12" i="5"/>
  <c r="E12" i="5" s="1"/>
  <c r="C16" i="5"/>
  <c r="E16" i="5" s="1"/>
  <c r="F16" i="5" s="1"/>
  <c r="C20" i="5" l="1"/>
  <c r="C152" i="1"/>
  <c r="C153" i="1" s="1"/>
  <c r="C156" i="1"/>
  <c r="C157" i="1" s="1"/>
  <c r="C158" i="1" s="1"/>
  <c r="C159" i="1" s="1"/>
  <c r="C160" i="1" s="1"/>
  <c r="E20" i="5"/>
  <c r="F12" i="5"/>
  <c r="F20" i="5" s="1"/>
  <c r="G12" i="5"/>
  <c r="C162" i="1" l="1"/>
  <c r="C163" i="1" s="1"/>
  <c r="C164" i="1" s="1"/>
  <c r="C165" i="1" s="1"/>
  <c r="C166" i="1" s="1"/>
  <c r="C167" i="1" s="1"/>
  <c r="C168" i="1" s="1"/>
  <c r="C169" i="1" s="1"/>
  <c r="C170" i="1" s="1"/>
  <c r="C161" i="1"/>
  <c r="C154" i="1"/>
  <c r="C172" i="1" l="1"/>
  <c r="C173" i="1" s="1"/>
  <c r="C174" i="1" s="1"/>
  <c r="C175" i="1" s="1"/>
  <c r="C176" i="1" s="1"/>
  <c r="C177" i="1" s="1"/>
  <c r="C178" i="1" s="1"/>
  <c r="C171" i="1"/>
  <c r="C179" i="1" l="1"/>
  <c r="C180" i="1" s="1"/>
  <c r="C181" i="1" s="1"/>
  <c r="C182" i="1" l="1"/>
  <c r="C183" i="1" l="1"/>
  <c r="C184" i="1" l="1"/>
  <c r="C185" i="1" l="1"/>
  <c r="C186" i="1" l="1"/>
  <c r="C187" i="1" l="1"/>
  <c r="C188" i="1" l="1"/>
  <c r="C189" i="1" s="1"/>
  <c r="C190" i="1" l="1"/>
  <c r="C191" i="1" l="1"/>
  <c r="C192" i="1" l="1"/>
</calcChain>
</file>

<file path=xl/sharedStrings.xml><?xml version="1.0" encoding="utf-8"?>
<sst xmlns="http://schemas.openxmlformats.org/spreadsheetml/2006/main" count="1375" uniqueCount="109">
  <si>
    <t>DATI ORDINANTE</t>
  </si>
  <si>
    <t>Ragione Sociale</t>
  </si>
  <si>
    <t>tot pezzi ordine:</t>
  </si>
  <si>
    <t>Indirizzo Fatturazione</t>
  </si>
  <si>
    <t>Partita Iva</t>
  </si>
  <si>
    <t>tot valore ordine:</t>
  </si>
  <si>
    <t>Codice Univoco</t>
  </si>
  <si>
    <t>Destinazione Merce</t>
  </si>
  <si>
    <t>Telefono</t>
  </si>
  <si>
    <t>invia l'ordine a: opress@bottegasolidale.it</t>
  </si>
  <si>
    <t>autore / linea</t>
  </si>
  <si>
    <t>cantante</t>
  </si>
  <si>
    <t>descrizione</t>
  </si>
  <si>
    <t>referenza</t>
  </si>
  <si>
    <t>manica</t>
  </si>
  <si>
    <t>tipologia</t>
  </si>
  <si>
    <t>colore referenza</t>
  </si>
  <si>
    <t>colore stampa</t>
  </si>
  <si>
    <t>c.unitario (iva escl)</t>
  </si>
  <si>
    <t>S</t>
  </si>
  <si>
    <t>M</t>
  </si>
  <si>
    <t>L</t>
  </si>
  <si>
    <t>XL</t>
  </si>
  <si>
    <t>XXL</t>
  </si>
  <si>
    <t>tot pezzi</t>
  </si>
  <si>
    <t>tot valore</t>
  </si>
  <si>
    <t>SEMPRE ALLEGRI</t>
  </si>
  <si>
    <t>FAIR TRADE</t>
  </si>
  <si>
    <t>nera</t>
  </si>
  <si>
    <t>bianca</t>
  </si>
  <si>
    <t>blu navy</t>
  </si>
  <si>
    <t>extratrack</t>
  </si>
  <si>
    <t>STAFF</t>
  </si>
  <si>
    <t>BEPPEANNA</t>
  </si>
  <si>
    <t>SMISURATA PREGHIERA</t>
  </si>
  <si>
    <t>GAGARIN</t>
  </si>
  <si>
    <t>HARING</t>
  </si>
  <si>
    <t>I'M ORGANIC</t>
  </si>
  <si>
    <t>T-SHIRT</t>
  </si>
  <si>
    <t>CORTA</t>
  </si>
  <si>
    <t>BLU baltico</t>
  </si>
  <si>
    <t>rosso</t>
  </si>
  <si>
    <t>T-SHIRT DONNA</t>
  </si>
  <si>
    <t>BIO</t>
  </si>
  <si>
    <t>AMICO FRAGILE</t>
  </si>
  <si>
    <t>CANZONE DEL MAGGIO</t>
  </si>
  <si>
    <t>CREUZA DE MA</t>
  </si>
  <si>
    <t>VIA DEL CAMPO</t>
  </si>
  <si>
    <t>CANZONE DI NOTTE N°2</t>
  </si>
  <si>
    <t>ATTIVISTA</t>
  </si>
  <si>
    <t>CAFFE'</t>
  </si>
  <si>
    <t>DEVASTANTE</t>
  </si>
  <si>
    <t>TOTE BAG</t>
  </si>
  <si>
    <t>ecru</t>
  </si>
  <si>
    <t xml:space="preserve">ATTIVISTA </t>
  </si>
  <si>
    <t>ORDINE / DOCUMENTO DI TRASPORTO</t>
  </si>
  <si>
    <t>DATI DESTINATARIO</t>
  </si>
  <si>
    <t>DDT N°</t>
  </si>
  <si>
    <t>del</t>
  </si>
  <si>
    <t>N° COLLI</t>
  </si>
  <si>
    <t>di cui iva al 22%</t>
  </si>
  <si>
    <t>PESO</t>
  </si>
  <si>
    <t>di cui imponibile</t>
  </si>
  <si>
    <t>iva esclusa</t>
  </si>
  <si>
    <t>costo</t>
  </si>
  <si>
    <t>pvp consigliato</t>
  </si>
  <si>
    <t>margine in €</t>
  </si>
  <si>
    <t>margine in %</t>
  </si>
  <si>
    <t>TEES MANICA CORTA BIO</t>
  </si>
  <si>
    <t>TEES MANICA CORTA FAIR TRADE</t>
  </si>
  <si>
    <t>TEES MANICA LUNGA FT UNISEX</t>
  </si>
  <si>
    <t>TEES MANICA LUNGA FT DONNA</t>
  </si>
  <si>
    <t>FELPA BIO</t>
  </si>
  <si>
    <t>FELPA FT CAPPUCCIO</t>
  </si>
  <si>
    <t>FELPA BIO CAPPUCCIO</t>
  </si>
  <si>
    <t>TOTE BAG FAIR TRADE</t>
  </si>
  <si>
    <t>TOTE BAG BIO</t>
  </si>
  <si>
    <t>iva inclusa</t>
  </si>
  <si>
    <t>DATI PER FATTURA</t>
  </si>
  <si>
    <t>TOT PZ</t>
  </si>
  <si>
    <t>VALORE UNITARIO</t>
  </si>
  <si>
    <t>VALORE TOTALE</t>
  </si>
  <si>
    <t>IVA 22%</t>
  </si>
  <si>
    <t>TOTALE FATTURA</t>
  </si>
  <si>
    <t>FREE PALESTINE</t>
  </si>
  <si>
    <t>UN MATTO</t>
  </si>
  <si>
    <t>OPRESS</t>
  </si>
  <si>
    <t>rosso verde e nero</t>
  </si>
  <si>
    <t>De André</t>
  </si>
  <si>
    <t>arcobaleno</t>
  </si>
  <si>
    <t>SAFFO</t>
  </si>
  <si>
    <t>nero</t>
  </si>
  <si>
    <t>BELLA CIAO</t>
  </si>
  <si>
    <t>bianca, rossa</t>
  </si>
  <si>
    <t>nera rossa</t>
  </si>
  <si>
    <t>PROTEGGI IL PIANETA</t>
  </si>
  <si>
    <t>verde</t>
  </si>
  <si>
    <t>SMALL ACTION</t>
  </si>
  <si>
    <t>bianco</t>
  </si>
  <si>
    <t>THINKING RIGHT</t>
  </si>
  <si>
    <t>T-SHIRT donna</t>
  </si>
  <si>
    <t>RANA PLAZA</t>
  </si>
  <si>
    <t>Guccini</t>
  </si>
  <si>
    <t>RA</t>
  </si>
  <si>
    <t>nera, rossa</t>
  </si>
  <si>
    <t>Bandabardò</t>
  </si>
  <si>
    <t>Destinazione Merce / orari</t>
  </si>
  <si>
    <t>bianca/verde</t>
  </si>
  <si>
    <t>nera/verde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</si>
</sst>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 &quot;[$€]&quot; &quot;#,##0.00&quot; &quot;;&quot;-&quot;[$€]&quot; &quot;#,##0.00&quot; &quot;;&quot; &quot;[$€]&quot; &quot;&quot;-&quot;#&quot; &quot;;&quot; &quot;@&quot; &quot;"/>
    <numFmt numFmtId="165" formatCode="0.0%"/>
    <numFmt numFmtId="166" formatCode="dd/mm/yy;@"/>
    <numFmt numFmtId="167" formatCode="#,##0.00\ [$€-803]"/>
  </numFmts>
  <fonts count="38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20"/>
      <color rgb="FF000000"/>
      <name val="Calibri"/>
      <family val="2"/>
    </font>
    <font>
      <sz val="11"/>
      <color rgb="FFFF0000"/>
      <name val="Calibri"/>
      <family val="2"/>
    </font>
    <font>
      <b/>
      <sz val="16"/>
      <color rgb="FF000000"/>
      <name val="Calibri"/>
      <family val="2"/>
    </font>
    <font>
      <sz val="11"/>
      <color theme="0"/>
      <name val="Calibri"/>
      <family val="2"/>
    </font>
    <font>
      <b/>
      <sz val="8"/>
      <color theme="0"/>
      <name val="Calibri"/>
      <family val="2"/>
    </font>
    <font>
      <b/>
      <sz val="11"/>
      <color theme="0"/>
      <name val="Calibri"/>
      <family val="2"/>
    </font>
    <font>
      <sz val="8"/>
      <color theme="0"/>
      <name val="Calibri"/>
      <family val="2"/>
    </font>
    <font>
      <b/>
      <sz val="20"/>
      <color theme="0"/>
      <name val="Calibri"/>
      <family val="2"/>
    </font>
    <font>
      <b/>
      <sz val="9"/>
      <color theme="0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b/>
      <sz val="14"/>
      <name val="Calibri"/>
      <family val="2"/>
    </font>
    <font>
      <b/>
      <sz val="11"/>
      <name val="Calibri"/>
      <family val="2"/>
    </font>
    <font>
      <sz val="8"/>
      <color theme="8" tint="0.59999389629810485"/>
      <name val="Times New Roman"/>
      <family val="1"/>
    </font>
    <font>
      <sz val="11"/>
      <color rgb="FF000000"/>
      <name val="Times New Roman"/>
      <family val="1"/>
    </font>
    <font>
      <sz val="11"/>
      <color theme="0"/>
      <name val="Times New Roman"/>
      <family val="1"/>
    </font>
    <font>
      <b/>
      <sz val="11"/>
      <color theme="0"/>
      <name val="Times New Roman"/>
      <family val="1"/>
    </font>
    <font>
      <sz val="11"/>
      <color rgb="FFFFFFFF"/>
      <name val="Times New Roman"/>
      <family val="1"/>
    </font>
    <font>
      <b/>
      <sz val="8"/>
      <color theme="0"/>
      <name val="Times New Roman"/>
      <family val="1"/>
    </font>
    <font>
      <b/>
      <sz val="8"/>
      <color rgb="FFFFFFFF"/>
      <name val="Times New Roman"/>
      <family val="1"/>
    </font>
    <font>
      <b/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8"/>
      <color theme="0"/>
      <name val="Times New Roman"/>
      <family val="1"/>
    </font>
    <font>
      <b/>
      <sz val="14"/>
      <color theme="0"/>
      <name val="Times New Roman"/>
      <family val="1"/>
    </font>
    <font>
      <b/>
      <sz val="11"/>
      <color rgb="FF000000"/>
      <name val="Times New Roman"/>
      <family val="1"/>
    </font>
    <font>
      <sz val="11"/>
      <color theme="8" tint="0.59999389629810485"/>
      <name val="Times New Roman"/>
      <family val="1"/>
    </font>
    <font>
      <sz val="10"/>
      <color rgb="FF000000"/>
      <name val="Times New Roman"/>
      <family val="1"/>
    </font>
    <font>
      <b/>
      <sz val="11"/>
      <color rgb="FF0066FF"/>
      <name val="Times New Roman"/>
      <family val="1"/>
    </font>
    <font>
      <b/>
      <sz val="12"/>
      <color theme="0"/>
      <name val="Times New Roman"/>
      <family val="1"/>
    </font>
    <font>
      <b/>
      <sz val="8"/>
      <color theme="8" tint="0.59999389629810485"/>
      <name val="Times New Roman"/>
      <family val="1"/>
    </font>
    <font>
      <b/>
      <sz val="16"/>
      <color theme="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FFE699"/>
        <bgColor rgb="FFFFE699"/>
      </patternFill>
    </fill>
    <fill>
      <patternFill patternType="solid">
        <fgColor rgb="FF00B0F0"/>
        <bgColor rgb="FF00B0F0"/>
      </patternFill>
    </fill>
    <fill>
      <patternFill patternType="solid">
        <fgColor rgb="FFDDEBF7"/>
        <bgColor rgb="FFDDEBF7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FF0000"/>
        <bgColor rgb="FF00B0F0"/>
      </patternFill>
    </fill>
    <fill>
      <patternFill patternType="solid">
        <fgColor theme="0"/>
        <bgColor rgb="FFFFFF00"/>
      </patternFill>
    </fill>
  </fills>
  <borders count="8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288">
    <xf numFmtId="0" fontId="0" fillId="0" borderId="0" xfId="0"/>
    <xf numFmtId="0" fontId="0" fillId="0" borderId="0" xfId="0" applyAlignment="1">
      <alignment horizontal="center"/>
    </xf>
    <xf numFmtId="0" fontId="0" fillId="5" borderId="4" xfId="0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5" fillId="0" borderId="0" xfId="0" applyFont="1" applyAlignment="1">
      <alignment horizontal="center"/>
    </xf>
    <xf numFmtId="0" fontId="0" fillId="5" borderId="2" xfId="0" applyFill="1" applyBorder="1" applyAlignment="1">
      <alignment horizontal="center"/>
    </xf>
    <xf numFmtId="164" fontId="1" fillId="5" borderId="2" xfId="1" applyFill="1" applyBorder="1" applyAlignment="1">
      <alignment horizontal="center"/>
    </xf>
    <xf numFmtId="0" fontId="3" fillId="4" borderId="23" xfId="0" applyFont="1" applyFill="1" applyBorder="1" applyAlignment="1">
      <alignment horizontal="right"/>
    </xf>
    <xf numFmtId="164" fontId="0" fillId="0" borderId="2" xfId="0" applyNumberFormat="1" applyBorder="1" applyAlignment="1">
      <alignment horizontal="center"/>
    </xf>
    <xf numFmtId="164" fontId="1" fillId="0" borderId="2" xfId="1" applyBorder="1" applyAlignment="1">
      <alignment horizontal="center"/>
    </xf>
    <xf numFmtId="165" fontId="1" fillId="0" borderId="2" xfId="2" applyNumberFormat="1" applyBorder="1" applyAlignment="1">
      <alignment horizontal="center"/>
    </xf>
    <xf numFmtId="164" fontId="0" fillId="4" borderId="2" xfId="0" applyNumberFormat="1" applyFill="1" applyBorder="1" applyAlignment="1">
      <alignment horizontal="center"/>
    </xf>
    <xf numFmtId="164" fontId="1" fillId="4" borderId="2" xfId="1" applyFill="1" applyBorder="1" applyAlignment="1">
      <alignment horizontal="center"/>
    </xf>
    <xf numFmtId="165" fontId="1" fillId="4" borderId="2" xfId="2" applyNumberFormat="1" applyFill="1" applyBorder="1" applyAlignment="1">
      <alignment horizontal="center"/>
    </xf>
    <xf numFmtId="0" fontId="6" fillId="4" borderId="0" xfId="0" applyFont="1" applyFill="1"/>
    <xf numFmtId="0" fontId="3" fillId="4" borderId="0" xfId="0" applyFont="1" applyFill="1" applyAlignment="1">
      <alignment horizontal="right"/>
    </xf>
    <xf numFmtId="164" fontId="1" fillId="0" borderId="0" xfId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164" fontId="1" fillId="7" borderId="2" xfId="1" applyFill="1" applyBorder="1" applyAlignment="1">
      <alignment horizontal="center"/>
    </xf>
    <xf numFmtId="0" fontId="0" fillId="4" borderId="0" xfId="0" applyFill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6" borderId="2" xfId="0" applyFont="1" applyFill="1" applyBorder="1" applyAlignment="1">
      <alignment horizontal="center" wrapText="1"/>
    </xf>
    <xf numFmtId="0" fontId="3" fillId="4" borderId="2" xfId="0" applyFont="1" applyFill="1" applyBorder="1" applyAlignment="1">
      <alignment horizontal="center" vertical="center"/>
    </xf>
    <xf numFmtId="164" fontId="0" fillId="4" borderId="2" xfId="0" applyNumberFormat="1" applyFill="1" applyBorder="1"/>
    <xf numFmtId="164" fontId="1" fillId="4" borderId="2" xfId="1" applyFill="1" applyBorder="1"/>
    <xf numFmtId="164" fontId="1" fillId="4" borderId="23" xfId="1" applyFill="1" applyBorder="1"/>
    <xf numFmtId="0" fontId="4" fillId="4" borderId="2" xfId="0" applyFont="1" applyFill="1" applyBorder="1" applyAlignment="1">
      <alignment horizontal="center"/>
    </xf>
    <xf numFmtId="0" fontId="4" fillId="4" borderId="0" xfId="0" applyFont="1" applyFill="1"/>
    <xf numFmtId="164" fontId="4" fillId="4" borderId="2" xfId="1" applyFont="1" applyFill="1" applyBorder="1"/>
    <xf numFmtId="164" fontId="4" fillId="4" borderId="5" xfId="1" applyFont="1" applyFill="1" applyBorder="1"/>
    <xf numFmtId="0" fontId="0" fillId="0" borderId="0" xfId="0" applyAlignment="1">
      <alignment horizontal="right"/>
    </xf>
    <xf numFmtId="0" fontId="0" fillId="0" borderId="0" xfId="0" applyAlignment="1">
      <alignment shrinkToFit="1"/>
    </xf>
    <xf numFmtId="0" fontId="0" fillId="0" borderId="32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8" borderId="0" xfId="0" applyFill="1" applyAlignment="1" applyProtection="1">
      <alignment horizontal="center" vertical="center"/>
    </xf>
    <xf numFmtId="0" fontId="0" fillId="8" borderId="0" xfId="0" applyFill="1" applyAlignment="1" applyProtection="1">
      <alignment horizontal="center"/>
    </xf>
    <xf numFmtId="0" fontId="12" fillId="8" borderId="0" xfId="0" applyFont="1" applyFill="1" applyAlignment="1" applyProtection="1">
      <alignment vertic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8" fillId="8" borderId="0" xfId="0" applyFont="1" applyFill="1" applyAlignment="1" applyProtection="1">
      <alignment horizontal="center" vertical="center"/>
    </xf>
    <xf numFmtId="0" fontId="8" fillId="8" borderId="0" xfId="0" applyFont="1" applyFill="1" applyAlignment="1" applyProtection="1">
      <alignment horizontal="center"/>
    </xf>
    <xf numFmtId="0" fontId="10" fillId="8" borderId="0" xfId="0" applyFont="1" applyFill="1" applyAlignment="1" applyProtection="1">
      <alignment horizontal="right" vertical="center"/>
    </xf>
    <xf numFmtId="0" fontId="9" fillId="8" borderId="0" xfId="0" applyFont="1" applyFill="1" applyAlignment="1" applyProtection="1">
      <alignment horizontal="right" vertical="center"/>
    </xf>
    <xf numFmtId="49" fontId="11" fillId="8" borderId="0" xfId="0" applyNumberFormat="1" applyFont="1" applyFill="1" applyAlignment="1" applyProtection="1">
      <alignment horizontal="left" vertical="center"/>
    </xf>
    <xf numFmtId="0" fontId="11" fillId="8" borderId="0" xfId="0" applyFont="1" applyFill="1" applyAlignment="1" applyProtection="1">
      <alignment horizontal="left" vertical="center"/>
    </xf>
    <xf numFmtId="0" fontId="8" fillId="8" borderId="0" xfId="0" applyFont="1" applyFill="1" applyAlignment="1" applyProtection="1">
      <alignment horizontal="right" vertical="center"/>
    </xf>
    <xf numFmtId="0" fontId="8" fillId="11" borderId="0" xfId="0" applyFont="1" applyFill="1" applyAlignment="1" applyProtection="1">
      <alignment horizontal="center" vertical="center"/>
    </xf>
    <xf numFmtId="0" fontId="8" fillId="11" borderId="0" xfId="0" applyFont="1" applyFill="1" applyAlignment="1" applyProtection="1">
      <alignment horizontal="center"/>
    </xf>
    <xf numFmtId="0" fontId="0" fillId="10" borderId="0" xfId="0" applyFill="1" applyAlignment="1" applyProtection="1">
      <alignment horizontal="center" vertical="center"/>
    </xf>
    <xf numFmtId="0" fontId="8" fillId="10" borderId="0" xfId="0" applyFont="1" applyFill="1" applyAlignment="1" applyProtection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5" fillId="8" borderId="0" xfId="0" applyFont="1" applyFill="1" applyAlignment="1" applyProtection="1">
      <alignment horizontal="center" vertical="center"/>
    </xf>
    <xf numFmtId="0" fontId="15" fillId="8" borderId="0" xfId="0" applyFont="1" applyFill="1" applyAlignment="1" applyProtection="1">
      <alignment horizontal="center"/>
    </xf>
    <xf numFmtId="164" fontId="16" fillId="8" borderId="0" xfId="1" applyFont="1" applyFill="1" applyAlignment="1">
      <alignment vertical="center"/>
    </xf>
    <xf numFmtId="0" fontId="15" fillId="4" borderId="2" xfId="0" applyFont="1" applyFill="1" applyBorder="1" applyAlignment="1" applyProtection="1">
      <alignment horizontal="center" vertical="center"/>
      <protection locked="0"/>
    </xf>
    <xf numFmtId="166" fontId="15" fillId="4" borderId="2" xfId="0" applyNumberFormat="1" applyFont="1" applyFill="1" applyBorder="1" applyAlignment="1" applyProtection="1">
      <alignment horizontal="center" vertical="center"/>
      <protection locked="0"/>
    </xf>
    <xf numFmtId="0" fontId="15" fillId="4" borderId="16" xfId="0" applyFont="1" applyFill="1" applyBorder="1" applyAlignment="1" applyProtection="1">
      <alignment horizontal="center" vertical="center"/>
      <protection locked="0"/>
    </xf>
    <xf numFmtId="0" fontId="18" fillId="9" borderId="0" xfId="0" applyFont="1" applyFill="1"/>
    <xf numFmtId="0" fontId="19" fillId="10" borderId="0" xfId="0" applyFont="1" applyFill="1" applyAlignment="1">
      <alignment horizontal="center" vertical="center"/>
    </xf>
    <xf numFmtId="0" fontId="20" fillId="8" borderId="0" xfId="0" applyFont="1" applyFill="1" applyAlignment="1">
      <alignment horizontal="center" vertical="center"/>
    </xf>
    <xf numFmtId="0" fontId="20" fillId="8" borderId="0" xfId="0" applyFont="1" applyFill="1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applyFont="1"/>
    <xf numFmtId="0" fontId="22" fillId="10" borderId="0" xfId="0" applyFont="1" applyFill="1" applyAlignment="1">
      <alignment horizontal="left" vertical="center"/>
    </xf>
    <xf numFmtId="0" fontId="23" fillId="8" borderId="0" xfId="0" applyFont="1" applyFill="1" applyAlignment="1">
      <alignment horizontal="right" vertical="center"/>
    </xf>
    <xf numFmtId="0" fontId="19" fillId="8" borderId="0" xfId="0" applyFont="1" applyFill="1" applyAlignment="1">
      <alignment horizontal="center"/>
    </xf>
    <xf numFmtId="0" fontId="24" fillId="10" borderId="0" xfId="0" applyFont="1" applyFill="1" applyAlignment="1">
      <alignment horizontal="right" vertical="center"/>
    </xf>
    <xf numFmtId="0" fontId="27" fillId="4" borderId="4" xfId="0" applyFont="1" applyFill="1" applyBorder="1" applyAlignment="1">
      <alignment horizontal="right" vertical="center"/>
    </xf>
    <xf numFmtId="49" fontId="28" fillId="0" borderId="5" xfId="0" applyNumberFormat="1" applyFont="1" applyFill="1" applyBorder="1" applyAlignment="1" applyProtection="1">
      <alignment horizontal="left" vertical="center"/>
      <protection locked="0"/>
    </xf>
    <xf numFmtId="49" fontId="29" fillId="8" borderId="0" xfId="0" applyNumberFormat="1" applyFont="1" applyFill="1" applyAlignment="1" applyProtection="1">
      <alignment horizontal="left" vertical="center"/>
      <protection locked="0"/>
    </xf>
    <xf numFmtId="49" fontId="29" fillId="8" borderId="0" xfId="0" applyNumberFormat="1" applyFont="1" applyFill="1" applyAlignment="1" applyProtection="1">
      <alignment vertical="center"/>
      <protection locked="0"/>
    </xf>
    <xf numFmtId="164" fontId="30" fillId="8" borderId="0" xfId="1" applyFont="1" applyFill="1" applyAlignment="1">
      <alignment horizontal="center" vertical="center"/>
    </xf>
    <xf numFmtId="49" fontId="30" fillId="8" borderId="0" xfId="0" applyNumberFormat="1" applyFont="1" applyFill="1" applyAlignment="1" applyProtection="1">
      <alignment vertical="center"/>
      <protection locked="0"/>
    </xf>
    <xf numFmtId="0" fontId="31" fillId="5" borderId="4" xfId="0" applyFont="1" applyFill="1" applyBorder="1" applyAlignment="1">
      <alignment horizontal="center" vertical="center" wrapText="1"/>
    </xf>
    <xf numFmtId="0" fontId="19" fillId="8" borderId="0" xfId="0" applyFont="1" applyFill="1" applyAlignment="1">
      <alignment vertical="center" wrapText="1"/>
    </xf>
    <xf numFmtId="0" fontId="19" fillId="4" borderId="29" xfId="0" applyFont="1" applyFill="1" applyBorder="1" applyAlignment="1">
      <alignment horizontal="center" vertical="center" wrapText="1"/>
    </xf>
    <xf numFmtId="0" fontId="19" fillId="4" borderId="16" xfId="0" applyFont="1" applyFill="1" applyBorder="1" applyAlignment="1">
      <alignment horizontal="center" vertical="center" wrapText="1"/>
    </xf>
    <xf numFmtId="0" fontId="19" fillId="4" borderId="16" xfId="0" applyFont="1" applyFill="1" applyBorder="1" applyAlignment="1">
      <alignment horizontal="center" vertical="center" shrinkToFit="1"/>
    </xf>
    <xf numFmtId="164" fontId="19" fillId="4" borderId="16" xfId="1" applyFont="1" applyFill="1" applyBorder="1" applyAlignment="1">
      <alignment horizontal="center" vertical="center" shrinkToFit="1"/>
    </xf>
    <xf numFmtId="0" fontId="19" fillId="4" borderId="16" xfId="0" applyFont="1" applyFill="1" applyBorder="1" applyAlignment="1" applyProtection="1">
      <alignment horizontal="center" vertical="center" shrinkToFit="1"/>
      <protection locked="0"/>
    </xf>
    <xf numFmtId="0" fontId="19" fillId="4" borderId="8" xfId="0" applyFont="1" applyFill="1" applyBorder="1" applyAlignment="1" applyProtection="1">
      <alignment horizontal="center" vertical="center" shrinkToFit="1"/>
      <protection locked="0"/>
    </xf>
    <xf numFmtId="0" fontId="19" fillId="4" borderId="11" xfId="0" applyFont="1" applyFill="1" applyBorder="1" applyAlignment="1">
      <alignment horizontal="center" vertical="center" shrinkToFit="1"/>
    </xf>
    <xf numFmtId="164" fontId="19" fillId="4" borderId="52" xfId="1" applyFont="1" applyFill="1" applyBorder="1" applyAlignment="1">
      <alignment horizontal="center" vertical="center" shrinkToFit="1"/>
    </xf>
    <xf numFmtId="0" fontId="19" fillId="0" borderId="0" xfId="0" applyFont="1" applyAlignment="1">
      <alignment horizontal="center" vertical="center"/>
    </xf>
    <xf numFmtId="0" fontId="19" fillId="4" borderId="27" xfId="0" applyFon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center" vertical="center" shrinkToFit="1"/>
    </xf>
    <xf numFmtId="164" fontId="19" fillId="4" borderId="4" xfId="1" applyFont="1" applyFill="1" applyBorder="1" applyAlignment="1">
      <alignment horizontal="center" vertical="center" shrinkToFit="1"/>
    </xf>
    <xf numFmtId="0" fontId="19" fillId="4" borderId="4" xfId="0" applyFont="1" applyFill="1" applyBorder="1" applyAlignment="1" applyProtection="1">
      <alignment horizontal="center" vertical="center" shrinkToFit="1"/>
      <protection locked="0"/>
    </xf>
    <xf numFmtId="0" fontId="19" fillId="4" borderId="51" xfId="0" applyFont="1" applyFill="1" applyBorder="1" applyAlignment="1" applyProtection="1">
      <alignment horizontal="center" vertical="center" shrinkToFit="1"/>
      <protection locked="0"/>
    </xf>
    <xf numFmtId="0" fontId="19" fillId="4" borderId="32" xfId="0" applyFont="1" applyFill="1" applyBorder="1" applyAlignment="1" applyProtection="1">
      <alignment horizontal="center" vertical="center" shrinkToFit="1"/>
      <protection locked="0"/>
    </xf>
    <xf numFmtId="0" fontId="19" fillId="4" borderId="45" xfId="0" applyFont="1" applyFill="1" applyBorder="1" applyAlignment="1">
      <alignment horizontal="center" vertical="center" shrinkToFit="1"/>
    </xf>
    <xf numFmtId="164" fontId="19" fillId="4" borderId="46" xfId="1" applyFont="1" applyFill="1" applyBorder="1" applyAlignment="1">
      <alignment horizontal="center" vertical="center" shrinkToFit="1"/>
    </xf>
    <xf numFmtId="0" fontId="19" fillId="4" borderId="28" xfId="0" applyFont="1" applyFill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19" fillId="4" borderId="53" xfId="0" applyFont="1" applyFill="1" applyBorder="1" applyAlignment="1">
      <alignment horizontal="center" vertical="center" shrinkToFit="1"/>
    </xf>
    <xf numFmtId="164" fontId="19" fillId="4" borderId="54" xfId="1" applyFont="1" applyFill="1" applyBorder="1" applyAlignment="1">
      <alignment horizontal="center" vertical="center" shrinkToFit="1"/>
    </xf>
    <xf numFmtId="0" fontId="19" fillId="4" borderId="42" xfId="0" applyFont="1" applyFill="1" applyBorder="1" applyAlignment="1">
      <alignment horizontal="center" vertical="center" wrapText="1"/>
    </xf>
    <xf numFmtId="0" fontId="19" fillId="4" borderId="43" xfId="0" applyFont="1" applyFill="1" applyBorder="1" applyAlignment="1">
      <alignment horizontal="center" vertical="center" wrapText="1"/>
    </xf>
    <xf numFmtId="0" fontId="19" fillId="4" borderId="43" xfId="0" applyFont="1" applyFill="1" applyBorder="1" applyAlignment="1">
      <alignment horizontal="center" vertical="center" shrinkToFit="1"/>
    </xf>
    <xf numFmtId="164" fontId="19" fillId="4" borderId="43" xfId="1" applyFont="1" applyFill="1" applyBorder="1" applyAlignment="1">
      <alignment horizontal="center" vertical="center" shrinkToFit="1"/>
    </xf>
    <xf numFmtId="0" fontId="19" fillId="4" borderId="43" xfId="0" applyFont="1" applyFill="1" applyBorder="1" applyAlignment="1" applyProtection="1">
      <alignment horizontal="center" vertical="center" shrinkToFit="1"/>
      <protection locked="0"/>
    </xf>
    <xf numFmtId="0" fontId="19" fillId="3" borderId="43" xfId="0" applyFont="1" applyFill="1" applyBorder="1" applyAlignment="1" applyProtection="1">
      <alignment horizontal="center" vertical="center" shrinkToFit="1"/>
      <protection locked="0"/>
    </xf>
    <xf numFmtId="164" fontId="19" fillId="4" borderId="44" xfId="1" applyFont="1" applyFill="1" applyBorder="1" applyAlignment="1">
      <alignment horizontal="center" vertical="center" shrinkToFit="1"/>
    </xf>
    <xf numFmtId="0" fontId="19" fillId="4" borderId="59" xfId="0" applyFont="1" applyFill="1" applyBorder="1" applyAlignment="1">
      <alignment horizontal="center" vertical="center" shrinkToFit="1"/>
    </xf>
    <xf numFmtId="164" fontId="19" fillId="4" borderId="59" xfId="1" applyFont="1" applyFill="1" applyBorder="1" applyAlignment="1">
      <alignment horizontal="center" vertical="center" shrinkToFit="1"/>
    </xf>
    <xf numFmtId="0" fontId="19" fillId="4" borderId="59" xfId="0" applyFont="1" applyFill="1" applyBorder="1" applyAlignment="1" applyProtection="1">
      <alignment horizontal="center" vertical="center" shrinkToFit="1"/>
      <protection locked="0"/>
    </xf>
    <xf numFmtId="0" fontId="19" fillId="4" borderId="32" xfId="0" applyFont="1" applyFill="1" applyBorder="1" applyAlignment="1">
      <alignment horizontal="center" vertical="center" shrinkToFit="1"/>
    </xf>
    <xf numFmtId="164" fontId="19" fillId="4" borderId="32" xfId="1" applyFont="1" applyFill="1" applyBorder="1" applyAlignment="1">
      <alignment horizontal="center" vertical="center" shrinkToFit="1"/>
    </xf>
    <xf numFmtId="0" fontId="19" fillId="4" borderId="8" xfId="0" applyFont="1" applyFill="1" applyBorder="1" applyAlignment="1">
      <alignment horizontal="center" vertical="center" shrinkToFit="1"/>
    </xf>
    <xf numFmtId="164" fontId="19" fillId="4" borderId="8" xfId="1" applyFont="1" applyFill="1" applyBorder="1" applyAlignment="1">
      <alignment horizontal="center" vertical="center" shrinkToFit="1"/>
    </xf>
    <xf numFmtId="0" fontId="19" fillId="4" borderId="33" xfId="0" applyFont="1" applyFill="1" applyBorder="1" applyAlignment="1">
      <alignment horizontal="center" vertical="center" wrapText="1"/>
    </xf>
    <xf numFmtId="0" fontId="19" fillId="4" borderId="34" xfId="0" applyFont="1" applyFill="1" applyBorder="1" applyAlignment="1">
      <alignment horizontal="center" vertical="center" wrapText="1"/>
    </xf>
    <xf numFmtId="0" fontId="19" fillId="4" borderId="34" xfId="0" applyFont="1" applyFill="1" applyBorder="1" applyAlignment="1">
      <alignment horizontal="center" vertical="center" shrinkToFit="1"/>
    </xf>
    <xf numFmtId="164" fontId="19" fillId="4" borderId="34" xfId="1" applyFont="1" applyFill="1" applyBorder="1" applyAlignment="1">
      <alignment horizontal="center" vertical="center" shrinkToFit="1"/>
    </xf>
    <xf numFmtId="0" fontId="19" fillId="4" borderId="34" xfId="0" applyFont="1" applyFill="1" applyBorder="1" applyAlignment="1" applyProtection="1">
      <alignment horizontal="center" vertical="center" shrinkToFit="1"/>
      <protection locked="0"/>
    </xf>
    <xf numFmtId="164" fontId="19" fillId="4" borderId="35" xfId="1" applyFont="1" applyFill="1" applyBorder="1" applyAlignment="1">
      <alignment horizontal="center" vertical="center" shrinkToFit="1"/>
    </xf>
    <xf numFmtId="0" fontId="19" fillId="4" borderId="39" xfId="0" applyFont="1" applyFill="1" applyBorder="1" applyAlignment="1">
      <alignment horizontal="center" vertical="center" wrapText="1"/>
    </xf>
    <xf numFmtId="0" fontId="19" fillId="4" borderId="32" xfId="0" applyFont="1" applyFill="1" applyBorder="1" applyAlignment="1">
      <alignment horizontal="center" vertical="center" wrapText="1"/>
    </xf>
    <xf numFmtId="164" fontId="19" fillId="4" borderId="40" xfId="1" applyFont="1" applyFill="1" applyBorder="1" applyAlignment="1">
      <alignment horizontal="center" vertical="center" shrinkToFit="1"/>
    </xf>
    <xf numFmtId="0" fontId="19" fillId="4" borderId="55" xfId="0" applyFont="1" applyFill="1" applyBorder="1" applyAlignment="1">
      <alignment horizontal="center" vertical="center" wrapText="1"/>
    </xf>
    <xf numFmtId="0" fontId="19" fillId="4" borderId="56" xfId="0" applyFont="1" applyFill="1" applyBorder="1" applyAlignment="1">
      <alignment horizontal="center" vertical="center" wrapText="1"/>
    </xf>
    <xf numFmtId="0" fontId="19" fillId="4" borderId="56" xfId="0" applyFont="1" applyFill="1" applyBorder="1" applyAlignment="1">
      <alignment horizontal="center" vertical="center" shrinkToFit="1"/>
    </xf>
    <xf numFmtId="164" fontId="19" fillId="4" borderId="56" xfId="1" applyFont="1" applyFill="1" applyBorder="1" applyAlignment="1">
      <alignment horizontal="center" vertical="center" shrinkToFit="1"/>
    </xf>
    <xf numFmtId="0" fontId="19" fillId="4" borderId="56" xfId="0" applyFont="1" applyFill="1" applyBorder="1" applyAlignment="1" applyProtection="1">
      <alignment horizontal="center" vertical="center" shrinkToFit="1"/>
      <protection locked="0"/>
    </xf>
    <xf numFmtId="164" fontId="19" fillId="4" borderId="57" xfId="1" applyFont="1" applyFill="1" applyBorder="1" applyAlignment="1">
      <alignment horizontal="center" vertical="center" shrinkToFit="1"/>
    </xf>
    <xf numFmtId="0" fontId="19" fillId="4" borderId="61" xfId="0" applyFont="1" applyFill="1" applyBorder="1" applyAlignment="1">
      <alignment horizontal="center" vertical="center" wrapText="1"/>
    </xf>
    <xf numFmtId="0" fontId="19" fillId="4" borderId="62" xfId="0" applyFont="1" applyFill="1" applyBorder="1" applyAlignment="1">
      <alignment horizontal="center" vertical="center" wrapText="1"/>
    </xf>
    <xf numFmtId="0" fontId="19" fillId="4" borderId="62" xfId="0" applyFont="1" applyFill="1" applyBorder="1" applyAlignment="1">
      <alignment horizontal="center" vertical="center" shrinkToFit="1"/>
    </xf>
    <xf numFmtId="164" fontId="19" fillId="4" borderId="62" xfId="1" applyFont="1" applyFill="1" applyBorder="1" applyAlignment="1">
      <alignment horizontal="center" vertical="center" shrinkToFit="1"/>
    </xf>
    <xf numFmtId="0" fontId="19" fillId="4" borderId="62" xfId="0" applyFont="1" applyFill="1" applyBorder="1" applyAlignment="1" applyProtection="1">
      <alignment horizontal="center" vertical="center" shrinkToFit="1"/>
      <protection locked="0"/>
    </xf>
    <xf numFmtId="0" fontId="19" fillId="3" borderId="62" xfId="0" applyFont="1" applyFill="1" applyBorder="1" applyAlignment="1" applyProtection="1">
      <alignment horizontal="center" vertical="center" shrinkToFit="1"/>
      <protection locked="0"/>
    </xf>
    <xf numFmtId="164" fontId="19" fillId="4" borderId="63" xfId="1" applyFont="1" applyFill="1" applyBorder="1" applyAlignment="1">
      <alignment horizontal="center" vertical="center" shrinkToFit="1"/>
    </xf>
    <xf numFmtId="0" fontId="19" fillId="4" borderId="58" xfId="0" applyFont="1" applyFill="1" applyBorder="1" applyAlignment="1">
      <alignment horizontal="center" vertical="center" wrapText="1"/>
    </xf>
    <xf numFmtId="0" fontId="19" fillId="4" borderId="59" xfId="0" applyFont="1" applyFill="1" applyBorder="1" applyAlignment="1">
      <alignment horizontal="center" vertical="center" wrapText="1"/>
    </xf>
    <xf numFmtId="164" fontId="19" fillId="4" borderId="60" xfId="1" applyFont="1" applyFill="1" applyBorder="1" applyAlignment="1">
      <alignment horizontal="center" vertical="center" shrinkToFit="1"/>
    </xf>
    <xf numFmtId="0" fontId="19" fillId="4" borderId="36" xfId="0" applyFont="1" applyFill="1" applyBorder="1" applyAlignment="1">
      <alignment horizontal="center" vertical="center" wrapText="1"/>
    </xf>
    <xf numFmtId="0" fontId="19" fillId="4" borderId="37" xfId="0" applyFont="1" applyFill="1" applyBorder="1" applyAlignment="1">
      <alignment horizontal="center" vertical="center" wrapText="1"/>
    </xf>
    <xf numFmtId="0" fontId="19" fillId="4" borderId="37" xfId="0" applyFont="1" applyFill="1" applyBorder="1" applyAlignment="1">
      <alignment horizontal="center" vertical="center" shrinkToFit="1"/>
    </xf>
    <xf numFmtId="164" fontId="19" fillId="4" borderId="37" xfId="1" applyFont="1" applyFill="1" applyBorder="1" applyAlignment="1">
      <alignment horizontal="center" vertical="center" shrinkToFit="1"/>
    </xf>
    <xf numFmtId="0" fontId="19" fillId="4" borderId="37" xfId="0" applyFont="1" applyFill="1" applyBorder="1" applyAlignment="1" applyProtection="1">
      <alignment horizontal="center" vertical="center" shrinkToFit="1"/>
      <protection locked="0"/>
    </xf>
    <xf numFmtId="164" fontId="19" fillId="4" borderId="38" xfId="1" applyFont="1" applyFill="1" applyBorder="1" applyAlignment="1">
      <alignment horizontal="center" vertical="center" shrinkToFit="1"/>
    </xf>
    <xf numFmtId="0" fontId="19" fillId="4" borderId="25" xfId="0" applyFont="1" applyFill="1" applyBorder="1" applyAlignment="1">
      <alignment horizontal="center" vertical="center" wrapText="1"/>
    </xf>
    <xf numFmtId="0" fontId="19" fillId="4" borderId="26" xfId="0" applyFont="1" applyFill="1" applyBorder="1" applyAlignment="1">
      <alignment horizontal="center" vertical="center" wrapText="1"/>
    </xf>
    <xf numFmtId="0" fontId="19" fillId="4" borderId="26" xfId="0" applyFont="1" applyFill="1" applyBorder="1" applyAlignment="1">
      <alignment horizontal="center" vertical="center" shrinkToFit="1"/>
    </xf>
    <xf numFmtId="164" fontId="19" fillId="4" borderId="26" xfId="1" applyFont="1" applyFill="1" applyBorder="1" applyAlignment="1">
      <alignment horizontal="center" vertical="center" shrinkToFit="1"/>
    </xf>
    <xf numFmtId="0" fontId="19" fillId="4" borderId="26" xfId="0" applyFont="1" applyFill="1" applyBorder="1" applyAlignment="1" applyProtection="1">
      <alignment horizontal="center" vertical="center" shrinkToFit="1"/>
      <protection locked="0"/>
    </xf>
    <xf numFmtId="0" fontId="19" fillId="4" borderId="2" xfId="0" applyFont="1" applyFill="1" applyBorder="1" applyAlignment="1">
      <alignment horizontal="center" vertical="center" shrinkToFit="1"/>
    </xf>
    <xf numFmtId="164" fontId="19" fillId="4" borderId="2" xfId="1" applyFont="1" applyFill="1" applyBorder="1" applyAlignment="1">
      <alignment horizontal="center" vertical="center" shrinkToFit="1"/>
    </xf>
    <xf numFmtId="0" fontId="19" fillId="4" borderId="2" xfId="0" applyFont="1" applyFill="1" applyBorder="1" applyAlignment="1" applyProtection="1">
      <alignment horizontal="center" vertical="center" shrinkToFit="1"/>
      <protection locked="0"/>
    </xf>
    <xf numFmtId="0" fontId="19" fillId="4" borderId="30" xfId="0" applyFont="1" applyFill="1" applyBorder="1" applyAlignment="1">
      <alignment horizontal="center" vertical="center" wrapText="1"/>
    </xf>
    <xf numFmtId="0" fontId="19" fillId="4" borderId="31" xfId="0" applyFont="1" applyFill="1" applyBorder="1" applyAlignment="1">
      <alignment horizontal="center" vertical="center" wrapText="1"/>
    </xf>
    <xf numFmtId="0" fontId="19" fillId="4" borderId="49" xfId="0" applyFont="1" applyFill="1" applyBorder="1" applyAlignment="1">
      <alignment horizontal="center" vertical="center" shrinkToFit="1"/>
    </xf>
    <xf numFmtId="164" fontId="19" fillId="4" borderId="49" xfId="1" applyFont="1" applyFill="1" applyBorder="1" applyAlignment="1">
      <alignment horizontal="center" vertical="center" shrinkToFit="1"/>
    </xf>
    <xf numFmtId="0" fontId="19" fillId="4" borderId="31" xfId="0" applyFont="1" applyFill="1" applyBorder="1" applyAlignment="1" applyProtection="1">
      <alignment horizontal="center" vertical="center" shrinkToFit="1"/>
      <protection locked="0"/>
    </xf>
    <xf numFmtId="0" fontId="19" fillId="4" borderId="22" xfId="0" applyFont="1" applyFill="1" applyBorder="1" applyAlignment="1">
      <alignment horizontal="center" vertical="center" wrapText="1"/>
    </xf>
    <xf numFmtId="0" fontId="19" fillId="4" borderId="5" xfId="0" applyFont="1" applyFill="1" applyBorder="1" applyAlignment="1">
      <alignment horizontal="center" vertical="center" wrapText="1"/>
    </xf>
    <xf numFmtId="0" fontId="19" fillId="4" borderId="6" xfId="0" applyFont="1" applyFill="1" applyBorder="1" applyAlignment="1">
      <alignment horizontal="center" vertical="center" wrapText="1"/>
    </xf>
    <xf numFmtId="0" fontId="19" fillId="4" borderId="71" xfId="0" applyFont="1" applyFill="1" applyBorder="1" applyAlignment="1">
      <alignment horizontal="center" vertical="center" wrapText="1"/>
    </xf>
    <xf numFmtId="0" fontId="19" fillId="4" borderId="65" xfId="0" applyFont="1" applyFill="1" applyBorder="1" applyAlignment="1">
      <alignment horizontal="center" vertical="center" wrapText="1"/>
    </xf>
    <xf numFmtId="0" fontId="33" fillId="4" borderId="58" xfId="0" applyFont="1" applyFill="1" applyBorder="1" applyAlignment="1">
      <alignment horizontal="center" vertical="center" wrapText="1"/>
    </xf>
    <xf numFmtId="0" fontId="33" fillId="4" borderId="59" xfId="0" applyFont="1" applyFill="1" applyBorder="1" applyAlignment="1">
      <alignment horizontal="center" vertical="center" wrapText="1"/>
    </xf>
    <xf numFmtId="0" fontId="33" fillId="4" borderId="59" xfId="0" applyFont="1" applyFill="1" applyBorder="1" applyAlignment="1">
      <alignment horizontal="center" vertical="center" shrinkToFit="1"/>
    </xf>
    <xf numFmtId="164" fontId="33" fillId="4" borderId="59" xfId="1" applyFont="1" applyFill="1" applyBorder="1" applyAlignment="1">
      <alignment horizontal="center" vertical="center" shrinkToFit="1"/>
    </xf>
    <xf numFmtId="0" fontId="33" fillId="4" borderId="59" xfId="0" applyFont="1" applyFill="1" applyBorder="1" applyAlignment="1" applyProtection="1">
      <alignment horizontal="center" vertical="center" shrinkToFit="1"/>
      <protection locked="0"/>
    </xf>
    <xf numFmtId="0" fontId="33" fillId="4" borderId="32" xfId="0" applyFont="1" applyFill="1" applyBorder="1" applyAlignment="1">
      <alignment horizontal="center" vertical="center" wrapText="1"/>
    </xf>
    <xf numFmtId="0" fontId="33" fillId="4" borderId="32" xfId="0" applyFont="1" applyFill="1" applyBorder="1" applyAlignment="1">
      <alignment horizontal="center" vertical="center" shrinkToFit="1"/>
    </xf>
    <xf numFmtId="164" fontId="33" fillId="4" borderId="32" xfId="1" applyFont="1" applyFill="1" applyBorder="1" applyAlignment="1">
      <alignment horizontal="center" vertical="center" shrinkToFit="1"/>
    </xf>
    <xf numFmtId="0" fontId="33" fillId="4" borderId="32" xfId="0" applyFont="1" applyFill="1" applyBorder="1" applyAlignment="1" applyProtection="1">
      <alignment horizontal="center" vertical="center" shrinkToFit="1"/>
      <protection locked="0"/>
    </xf>
    <xf numFmtId="0" fontId="33" fillId="4" borderId="77" xfId="0" applyFont="1" applyFill="1" applyBorder="1" applyAlignment="1">
      <alignment horizontal="center" vertical="center" wrapText="1"/>
    </xf>
    <xf numFmtId="0" fontId="33" fillId="4" borderId="37" xfId="0" applyFont="1" applyFill="1" applyBorder="1" applyAlignment="1">
      <alignment horizontal="center" vertical="center" wrapText="1"/>
    </xf>
    <xf numFmtId="0" fontId="33" fillId="4" borderId="37" xfId="0" applyFont="1" applyFill="1" applyBorder="1" applyAlignment="1">
      <alignment horizontal="center" vertical="center" shrinkToFit="1"/>
    </xf>
    <xf numFmtId="164" fontId="33" fillId="4" borderId="37" xfId="1" applyFont="1" applyFill="1" applyBorder="1" applyAlignment="1">
      <alignment horizontal="center" vertical="center" shrinkToFit="1"/>
    </xf>
    <xf numFmtId="0" fontId="33" fillId="4" borderId="37" xfId="0" applyFont="1" applyFill="1" applyBorder="1" applyAlignment="1" applyProtection="1">
      <alignment horizontal="center" vertical="center" shrinkToFit="1"/>
      <protection locked="0"/>
    </xf>
    <xf numFmtId="0" fontId="19" fillId="4" borderId="47" xfId="0" applyFont="1" applyFill="1" applyBorder="1" applyAlignment="1">
      <alignment horizontal="center" vertical="center" wrapText="1"/>
    </xf>
    <xf numFmtId="0" fontId="19" fillId="4" borderId="8" xfId="0" applyFont="1" applyFill="1" applyBorder="1" applyAlignment="1">
      <alignment horizontal="center" vertical="center" wrapText="1"/>
    </xf>
    <xf numFmtId="0" fontId="19" fillId="4" borderId="48" xfId="0" applyFont="1" applyFill="1" applyBorder="1" applyAlignment="1">
      <alignment horizontal="center" vertical="center" wrapText="1"/>
    </xf>
    <xf numFmtId="0" fontId="19" fillId="4" borderId="49" xfId="0" applyFont="1" applyFill="1" applyBorder="1" applyAlignment="1">
      <alignment horizontal="center" vertical="center" wrapText="1"/>
    </xf>
    <xf numFmtId="0" fontId="19" fillId="4" borderId="49" xfId="0" applyFont="1" applyFill="1" applyBorder="1" applyAlignment="1" applyProtection="1">
      <alignment horizontal="center" vertical="center" shrinkToFit="1"/>
      <protection locked="0"/>
    </xf>
    <xf numFmtId="0" fontId="19" fillId="4" borderId="53" xfId="0" applyFont="1" applyFill="1" applyBorder="1" applyAlignment="1">
      <alignment horizontal="center" vertical="center" wrapText="1"/>
    </xf>
    <xf numFmtId="0" fontId="19" fillId="4" borderId="64" xfId="0" applyFont="1" applyFill="1" applyBorder="1" applyAlignment="1">
      <alignment horizontal="center" vertical="center" wrapText="1"/>
    </xf>
    <xf numFmtId="0" fontId="19" fillId="4" borderId="53" xfId="0" applyFont="1" applyFill="1" applyBorder="1" applyAlignment="1">
      <alignment horizontal="center" vertical="center" wrapText="1" shrinkToFit="1"/>
    </xf>
    <xf numFmtId="164" fontId="19" fillId="4" borderId="53" xfId="1" applyFont="1" applyFill="1" applyBorder="1" applyAlignment="1">
      <alignment horizontal="center" vertical="center" shrinkToFit="1"/>
    </xf>
    <xf numFmtId="0" fontId="19" fillId="4" borderId="53" xfId="0" applyFont="1" applyFill="1" applyBorder="1" applyAlignment="1" applyProtection="1">
      <alignment horizontal="center" vertical="center" shrinkToFit="1"/>
      <protection locked="0"/>
    </xf>
    <xf numFmtId="0" fontId="19" fillId="4" borderId="43" xfId="0" applyFont="1" applyFill="1" applyBorder="1" applyAlignment="1">
      <alignment horizontal="center" vertical="center" wrapText="1" shrinkToFit="1"/>
    </xf>
    <xf numFmtId="0" fontId="19" fillId="4" borderId="78" xfId="0" applyFont="1" applyFill="1" applyBorder="1" applyAlignment="1">
      <alignment horizontal="center" vertical="center" wrapText="1"/>
    </xf>
    <xf numFmtId="0" fontId="19" fillId="4" borderId="49" xfId="0" applyFont="1" applyFill="1" applyBorder="1" applyAlignment="1">
      <alignment horizontal="center" vertical="center" wrapText="1" shrinkToFit="1"/>
    </xf>
    <xf numFmtId="164" fontId="19" fillId="4" borderId="50" xfId="1" applyFont="1" applyFill="1" applyBorder="1" applyAlignment="1">
      <alignment horizontal="center" vertical="center" shrinkToFit="1"/>
    </xf>
    <xf numFmtId="0" fontId="18" fillId="9" borderId="0" xfId="0" applyFont="1" applyFill="1" applyAlignment="1">
      <alignment horizontal="center" vertical="center"/>
    </xf>
    <xf numFmtId="0" fontId="18" fillId="9" borderId="0" xfId="0" applyFont="1" applyFill="1" applyAlignment="1">
      <alignment vertical="center"/>
    </xf>
    <xf numFmtId="0" fontId="19" fillId="0" borderId="70" xfId="0" applyFont="1" applyBorder="1" applyAlignment="1">
      <alignment horizontal="center" vertical="center"/>
    </xf>
    <xf numFmtId="0" fontId="19" fillId="4" borderId="11" xfId="0" applyFont="1" applyFill="1" applyBorder="1" applyAlignment="1">
      <alignment horizontal="center" vertical="center" wrapText="1"/>
    </xf>
    <xf numFmtId="0" fontId="34" fillId="4" borderId="11" xfId="0" applyFont="1" applyFill="1" applyBorder="1" applyAlignment="1">
      <alignment horizontal="center" vertical="center" shrinkToFit="1"/>
    </xf>
    <xf numFmtId="164" fontId="19" fillId="0" borderId="11" xfId="1" applyFont="1" applyFill="1" applyBorder="1" applyAlignment="1">
      <alignment horizontal="center" vertical="center" shrinkToFit="1"/>
    </xf>
    <xf numFmtId="164" fontId="19" fillId="4" borderId="12" xfId="1" applyFont="1" applyFill="1" applyBorder="1" applyAlignment="1">
      <alignment horizontal="center" vertical="center" shrinkToFit="1"/>
    </xf>
    <xf numFmtId="0" fontId="19" fillId="0" borderId="20" xfId="0" applyFont="1" applyBorder="1" applyAlignment="1">
      <alignment horizontal="center" vertical="center"/>
    </xf>
    <xf numFmtId="0" fontId="19" fillId="4" borderId="13" xfId="0" applyFont="1" applyFill="1" applyBorder="1" applyAlignment="1">
      <alignment horizontal="center" vertical="center" wrapText="1"/>
    </xf>
    <xf numFmtId="0" fontId="19" fillId="4" borderId="17" xfId="0" applyFont="1" applyFill="1" applyBorder="1" applyAlignment="1">
      <alignment horizontal="center" vertical="center" wrapText="1"/>
    </xf>
    <xf numFmtId="0" fontId="34" fillId="4" borderId="17" xfId="0" applyFont="1" applyFill="1" applyBorder="1" applyAlignment="1">
      <alignment horizontal="center" vertical="center" shrinkToFit="1"/>
    </xf>
    <xf numFmtId="0" fontId="19" fillId="4" borderId="17" xfId="0" applyFont="1" applyFill="1" applyBorder="1" applyAlignment="1">
      <alignment horizontal="center" vertical="center" shrinkToFit="1"/>
    </xf>
    <xf numFmtId="164" fontId="19" fillId="0" borderId="17" xfId="1" applyFont="1" applyFill="1" applyBorder="1" applyAlignment="1">
      <alignment horizontal="center" vertical="center" shrinkToFit="1"/>
    </xf>
    <xf numFmtId="164" fontId="19" fillId="4" borderId="14" xfId="1" applyFont="1" applyFill="1" applyBorder="1" applyAlignment="1">
      <alignment horizontal="center" vertical="center" shrinkToFit="1"/>
    </xf>
    <xf numFmtId="0" fontId="19" fillId="0" borderId="24" xfId="0" applyFont="1" applyBorder="1" applyAlignment="1">
      <alignment horizontal="center" vertical="center"/>
    </xf>
    <xf numFmtId="164" fontId="19" fillId="4" borderId="18" xfId="1" applyFont="1" applyFill="1" applyBorder="1" applyAlignment="1">
      <alignment horizontal="center" vertical="center" shrinkToFit="1"/>
    </xf>
    <xf numFmtId="0" fontId="19" fillId="0" borderId="41" xfId="0" applyFont="1" applyBorder="1" applyAlignment="1">
      <alignment wrapText="1"/>
    </xf>
    <xf numFmtId="0" fontId="34" fillId="4" borderId="43" xfId="0" applyFont="1" applyFill="1" applyBorder="1" applyAlignment="1">
      <alignment horizontal="center" vertical="center" shrinkToFit="1"/>
    </xf>
    <xf numFmtId="164" fontId="19" fillId="0" borderId="43" xfId="1" applyFont="1" applyFill="1" applyBorder="1" applyAlignment="1">
      <alignment horizontal="center" vertical="center" shrinkToFit="1"/>
    </xf>
    <xf numFmtId="0" fontId="19" fillId="0" borderId="80" xfId="0" applyFont="1" applyBorder="1" applyAlignment="1">
      <alignment wrapText="1"/>
    </xf>
    <xf numFmtId="0" fontId="19" fillId="4" borderId="7" xfId="0" applyFont="1" applyFill="1" applyBorder="1" applyAlignment="1">
      <alignment horizontal="center" vertical="center" wrapText="1"/>
    </xf>
    <xf numFmtId="0" fontId="34" fillId="4" borderId="8" xfId="0" applyFont="1" applyFill="1" applyBorder="1" applyAlignment="1">
      <alignment horizontal="center" vertical="center" shrinkToFit="1"/>
    </xf>
    <xf numFmtId="164" fontId="19" fillId="0" borderId="8" xfId="1" applyFont="1" applyFill="1" applyBorder="1" applyAlignment="1">
      <alignment horizontal="center" vertical="center" shrinkToFit="1"/>
    </xf>
    <xf numFmtId="164" fontId="19" fillId="4" borderId="9" xfId="1" applyFont="1" applyFill="1" applyBorder="1" applyAlignment="1">
      <alignment horizontal="center" vertical="center" shrinkToFit="1"/>
    </xf>
    <xf numFmtId="0" fontId="19" fillId="0" borderId="83" xfId="0" applyFont="1" applyBorder="1" applyAlignment="1">
      <alignment wrapText="1"/>
    </xf>
    <xf numFmtId="0" fontId="19" fillId="0" borderId="41" xfId="0" applyFont="1" applyBorder="1"/>
    <xf numFmtId="0" fontId="19" fillId="4" borderId="84" xfId="0" applyFont="1" applyFill="1" applyBorder="1" applyAlignment="1">
      <alignment horizontal="center" vertical="center" shrinkToFit="1"/>
    </xf>
    <xf numFmtId="0" fontId="19" fillId="4" borderId="71" xfId="0" applyFont="1" applyFill="1" applyBorder="1" applyAlignment="1">
      <alignment horizontal="center" vertical="center" shrinkToFit="1"/>
    </xf>
    <xf numFmtId="0" fontId="18" fillId="0" borderId="0" xfId="0" applyFont="1" applyFill="1"/>
    <xf numFmtId="0" fontId="35" fillId="8" borderId="0" xfId="0" applyFont="1" applyFill="1" applyAlignment="1">
      <alignment horizontal="right" vertical="center"/>
    </xf>
    <xf numFmtId="0" fontId="36" fillId="9" borderId="0" xfId="0" applyFont="1" applyFill="1" applyAlignment="1">
      <alignment horizontal="center" vertical="center" wrapText="1"/>
    </xf>
    <xf numFmtId="0" fontId="31" fillId="8" borderId="0" xfId="0" applyFont="1" applyFill="1" applyAlignment="1">
      <alignment vertical="center" wrapText="1"/>
    </xf>
    <xf numFmtId="0" fontId="31" fillId="0" borderId="0" xfId="0" applyFont="1" applyAlignment="1">
      <alignment horizontal="center" vertical="center" wrapText="1"/>
    </xf>
    <xf numFmtId="0" fontId="19" fillId="12" borderId="0" xfId="0" applyFont="1" applyFill="1" applyAlignment="1">
      <alignment horizontal="center"/>
    </xf>
    <xf numFmtId="0" fontId="19" fillId="4" borderId="23" xfId="0" applyFont="1" applyFill="1" applyBorder="1"/>
    <xf numFmtId="0" fontId="19" fillId="4" borderId="51" xfId="0" applyFont="1" applyFill="1" applyBorder="1"/>
    <xf numFmtId="0" fontId="19" fillId="4" borderId="67" xfId="0" applyFont="1" applyFill="1" applyBorder="1"/>
    <xf numFmtId="0" fontId="19" fillId="4" borderId="68" xfId="0" applyFont="1" applyFill="1" applyBorder="1"/>
    <xf numFmtId="0" fontId="19" fillId="4" borderId="69" xfId="0" applyFont="1" applyFill="1" applyBorder="1"/>
    <xf numFmtId="0" fontId="19" fillId="4" borderId="82" xfId="0" applyFont="1" applyFill="1" applyBorder="1" applyAlignment="1">
      <alignment horizontal="center" vertical="center"/>
    </xf>
    <xf numFmtId="0" fontId="19" fillId="4" borderId="71" xfId="0" applyFont="1" applyFill="1" applyBorder="1" applyAlignment="1">
      <alignment horizontal="center" vertical="center"/>
    </xf>
    <xf numFmtId="0" fontId="19" fillId="4" borderId="19" xfId="0" applyFont="1" applyFill="1" applyBorder="1" applyAlignment="1" applyProtection="1">
      <alignment horizontal="center" vertical="center" shrinkToFit="1"/>
      <protection locked="0"/>
    </xf>
    <xf numFmtId="0" fontId="19" fillId="4" borderId="8" xfId="0" applyFont="1" applyFill="1" applyBorder="1" applyAlignment="1" applyProtection="1">
      <alignment horizontal="center" vertical="center" shrinkToFit="1"/>
      <protection locked="0"/>
    </xf>
    <xf numFmtId="0" fontId="19" fillId="4" borderId="17" xfId="0" applyFont="1" applyFill="1" applyBorder="1" applyAlignment="1" applyProtection="1">
      <alignment horizontal="center" vertical="center" shrinkToFit="1"/>
      <protection locked="0"/>
    </xf>
    <xf numFmtId="0" fontId="19" fillId="4" borderId="10" xfId="0" applyFont="1" applyFill="1" applyBorder="1"/>
    <xf numFmtId="0" fontId="32" fillId="9" borderId="15" xfId="0" applyFont="1" applyFill="1" applyBorder="1"/>
    <xf numFmtId="0" fontId="19" fillId="4" borderId="21" xfId="0" applyFont="1" applyFill="1" applyBorder="1"/>
    <xf numFmtId="0" fontId="19" fillId="4" borderId="72" xfId="0" applyFont="1" applyFill="1" applyBorder="1"/>
    <xf numFmtId="0" fontId="19" fillId="4" borderId="43" xfId="0" applyFont="1" applyFill="1" applyBorder="1" applyAlignment="1">
      <alignment horizontal="center" vertical="center"/>
    </xf>
    <xf numFmtId="0" fontId="19" fillId="4" borderId="66" xfId="0" applyFont="1" applyFill="1" applyBorder="1"/>
    <xf numFmtId="0" fontId="19" fillId="4" borderId="11" xfId="0" applyFont="1" applyFill="1" applyBorder="1" applyAlignment="1">
      <alignment horizontal="center" vertical="center"/>
    </xf>
    <xf numFmtId="0" fontId="32" fillId="9" borderId="0" xfId="0" applyFont="1" applyFill="1" applyBorder="1"/>
    <xf numFmtId="0" fontId="19" fillId="4" borderId="74" xfId="0" applyFont="1" applyFill="1" applyBorder="1"/>
    <xf numFmtId="0" fontId="19" fillId="4" borderId="75" xfId="0" applyFont="1" applyFill="1" applyBorder="1"/>
    <xf numFmtId="0" fontId="19" fillId="4" borderId="76" xfId="0" applyFont="1" applyFill="1" applyBorder="1"/>
    <xf numFmtId="0" fontId="19" fillId="4" borderId="73" xfId="0" applyFont="1" applyFill="1" applyBorder="1"/>
    <xf numFmtId="164" fontId="26" fillId="0" borderId="2" xfId="1" applyFont="1" applyFill="1" applyBorder="1" applyAlignment="1">
      <alignment horizontal="center" vertical="center"/>
    </xf>
    <xf numFmtId="0" fontId="19" fillId="0" borderId="2" xfId="0" applyFont="1" applyFill="1" applyBorder="1"/>
    <xf numFmtId="0" fontId="35" fillId="8" borderId="1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0" fontId="35" fillId="8" borderId="3" xfId="0" applyFont="1" applyFill="1" applyBorder="1" applyAlignment="1">
      <alignment horizontal="center" vertical="center"/>
    </xf>
    <xf numFmtId="0" fontId="19" fillId="4" borderId="79" xfId="0" applyFont="1" applyFill="1" applyBorder="1" applyAlignment="1">
      <alignment horizontal="center" vertical="center" wrapText="1"/>
    </xf>
    <xf numFmtId="0" fontId="19" fillId="4" borderId="80" xfId="0" applyFont="1" applyFill="1" applyBorder="1" applyAlignment="1">
      <alignment horizontal="center" vertical="center" wrapText="1"/>
    </xf>
    <xf numFmtId="0" fontId="19" fillId="4" borderId="81" xfId="0" applyFont="1" applyFill="1" applyBorder="1" applyAlignment="1">
      <alignment horizontal="center" vertical="center" wrapText="1"/>
    </xf>
    <xf numFmtId="49" fontId="30" fillId="8" borderId="0" xfId="0" applyNumberFormat="1" applyFont="1" applyFill="1" applyAlignment="1" applyProtection="1">
      <alignment horizontal="center" vertical="center"/>
      <protection locked="0"/>
    </xf>
    <xf numFmtId="0" fontId="21" fillId="8" borderId="1" xfId="0" applyFont="1" applyFill="1" applyBorder="1" applyAlignment="1">
      <alignment horizontal="left" vertical="center"/>
    </xf>
    <xf numFmtId="0" fontId="21" fillId="8" borderId="0" xfId="0" applyFont="1" applyFill="1" applyAlignment="1">
      <alignment horizontal="left" vertical="center"/>
    </xf>
    <xf numFmtId="0" fontId="12" fillId="8" borderId="0" xfId="0" applyFont="1" applyFill="1" applyAlignment="1" applyProtection="1">
      <alignment horizontal="center" vertical="center"/>
    </xf>
    <xf numFmtId="0" fontId="37" fillId="8" borderId="1" xfId="0" applyFont="1" applyFill="1" applyBorder="1" applyAlignment="1" applyProtection="1">
      <alignment horizontal="left" vertical="center"/>
    </xf>
    <xf numFmtId="0" fontId="8" fillId="8" borderId="0" xfId="0" applyFont="1" applyFill="1"/>
    <xf numFmtId="49" fontId="17" fillId="4" borderId="2" xfId="0" applyNumberFormat="1" applyFont="1" applyFill="1" applyBorder="1" applyAlignment="1" applyProtection="1">
      <alignment horizontal="left"/>
    </xf>
    <xf numFmtId="2" fontId="14" fillId="4" borderId="2" xfId="0" applyNumberFormat="1" applyFont="1" applyFill="1" applyBorder="1" applyAlignment="1" applyProtection="1">
      <alignment horizontal="center" vertical="center"/>
    </xf>
    <xf numFmtId="0" fontId="15" fillId="4" borderId="2" xfId="0" applyFont="1" applyFill="1" applyBorder="1"/>
    <xf numFmtId="0" fontId="13" fillId="8" borderId="8" xfId="0" applyFont="1" applyFill="1" applyBorder="1" applyAlignment="1" applyProtection="1">
      <alignment horizontal="right" vertical="center"/>
    </xf>
    <xf numFmtId="0" fontId="10" fillId="8" borderId="8" xfId="0" applyFont="1" applyFill="1" applyBorder="1" applyAlignment="1" applyProtection="1">
      <alignment horizontal="right" vertical="center"/>
    </xf>
    <xf numFmtId="0" fontId="10" fillId="8" borderId="7" xfId="0" applyFont="1" applyFill="1" applyBorder="1" applyAlignment="1" applyProtection="1">
      <alignment horizontal="center" vertical="center" wrapText="1"/>
    </xf>
    <xf numFmtId="49" fontId="17" fillId="4" borderId="2" xfId="0" applyNumberFormat="1" applyFont="1" applyFill="1" applyBorder="1" applyAlignment="1" applyProtection="1">
      <alignment horizontal="left" vertical="top"/>
    </xf>
    <xf numFmtId="167" fontId="16" fillId="4" borderId="2" xfId="1" applyNumberFormat="1" applyFont="1" applyFill="1" applyBorder="1" applyAlignment="1">
      <alignment horizontal="center" vertical="center"/>
    </xf>
    <xf numFmtId="0" fontId="16" fillId="4" borderId="2" xfId="1" applyNumberFormat="1" applyFont="1" applyFill="1" applyBorder="1" applyAlignment="1">
      <alignment horizontal="center" vertical="center"/>
    </xf>
    <xf numFmtId="164" fontId="15" fillId="4" borderId="2" xfId="1" applyFont="1" applyFill="1" applyBorder="1" applyAlignment="1">
      <alignment horizontal="center" vertical="center"/>
    </xf>
    <xf numFmtId="49" fontId="17" fillId="4" borderId="2" xfId="0" applyNumberFormat="1" applyFont="1" applyFill="1" applyBorder="1" applyAlignment="1" applyProtection="1">
      <alignment horizontal="left" vertical="center"/>
    </xf>
    <xf numFmtId="0" fontId="5" fillId="0" borderId="0" xfId="0" applyFont="1" applyAlignment="1">
      <alignment horizontal="center"/>
    </xf>
    <xf numFmtId="0" fontId="0" fillId="0" borderId="0" xfId="0"/>
    <xf numFmtId="0" fontId="3" fillId="2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49" fontId="0" fillId="4" borderId="2" xfId="0" applyNumberFormat="1" applyFill="1" applyBorder="1" applyAlignment="1">
      <alignment horizontal="left"/>
    </xf>
    <xf numFmtId="0" fontId="3" fillId="6" borderId="2" xfId="0" applyFont="1" applyFill="1" applyBorder="1" applyAlignment="1">
      <alignment horizontal="center" wrapText="1"/>
    </xf>
    <xf numFmtId="164" fontId="7" fillId="4" borderId="2" xfId="1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</cellXfs>
  <cellStyles count="4">
    <cellStyle name="Collegamento ipertestuale" xfId="3" xr:uid="{00000000-0005-0000-0000-000000000000}"/>
    <cellStyle name="Normale" xfId="0" builtinId="0" customBuiltin="1"/>
    <cellStyle name="Percentuale" xfId="2" builtinId="5" customBuiltin="1"/>
    <cellStyle name="Valuta" xfId="1" builtinId="4" customBuiltin="1"/>
  </cellStyles>
  <dxfs count="0"/>
  <tableStyles count="0" defaultTableStyle="TableStyleMedium2" defaultPivotStyle="PivotStyleLight16"/>
  <colors>
    <mruColors>
      <color rgb="FF009999"/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emf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emf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emf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83737</xdr:colOff>
      <xdr:row>1</xdr:row>
      <xdr:rowOff>92021</xdr:rowOff>
    </xdr:from>
    <xdr:ext cx="2210638" cy="845826"/>
    <xdr:sp macro="" textlink="">
      <xdr:nvSpPr>
        <xdr:cNvPr id="4" name="CasellaDiTesto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0081847" y="267867"/>
          <a:ext cx="2210638" cy="845826"/>
        </a:xfrm>
        <a:prstGeom prst="rect">
          <a:avLst/>
        </a:prstGeom>
      </xdr:spPr>
      <xdr:txBody>
        <a:bodyPr lIns="0" tIns="0" rIns="0" bIns="0"/>
        <a:lstStyle/>
        <a:p>
          <a:pPr lvl="0">
            <a:buNone/>
          </a:pPr>
          <a:r>
            <a:rPr lang="it-IT" sz="900">
              <a:solidFill>
                <a:schemeClr val="bg1"/>
              </a:solidFill>
            </a:rPr>
            <a:t>- Ordine minimo € 500,00 (iva escl.).</a:t>
          </a:r>
          <a:br>
            <a:rPr lang="it-IT" sz="900">
              <a:solidFill>
                <a:schemeClr val="bg1"/>
              </a:solidFill>
            </a:rPr>
          </a:br>
          <a:r>
            <a:rPr lang="it-IT" sz="900">
              <a:solidFill>
                <a:schemeClr val="bg1"/>
              </a:solidFill>
            </a:rPr>
            <a:t>- Consegna Porto Franco inclusa</a:t>
          </a:r>
        </a:p>
        <a:p>
          <a:pPr lvl="0">
            <a:buNone/>
          </a:pPr>
          <a:r>
            <a:rPr lang="it-IT" sz="900">
              <a:solidFill>
                <a:schemeClr val="bg1"/>
              </a:solidFill>
            </a:rPr>
            <a:t>- Pagamento a 30gg fine mese da data</a:t>
          </a:r>
        </a:p>
        <a:p>
          <a:pPr lvl="0">
            <a:buNone/>
          </a:pPr>
          <a:r>
            <a:rPr lang="it-IT" sz="900">
              <a:solidFill>
                <a:schemeClr val="bg1"/>
              </a:solidFill>
            </a:rPr>
            <a:t> fattura.Per ogni grafica scelta è </a:t>
          </a:r>
        </a:p>
        <a:p>
          <a:pPr lvl="0">
            <a:buNone/>
          </a:pPr>
          <a:r>
            <a:rPr lang="it-IT" sz="900">
              <a:solidFill>
                <a:schemeClr val="bg1"/>
              </a:solidFill>
            </a:rPr>
            <a:t>onsigliabile ordinare almeno 2  pz </a:t>
          </a:r>
        </a:p>
        <a:p>
          <a:pPr lvl="0">
            <a:buNone/>
          </a:pPr>
          <a:r>
            <a:rPr lang="it-IT" sz="900">
              <a:solidFill>
                <a:schemeClr val="bg1"/>
              </a:solidFill>
            </a:rPr>
            <a:t>per taglia.</a:t>
          </a:r>
          <a:br>
            <a:rPr lang="it-IT" sz="900">
              <a:solidFill>
                <a:schemeClr val="bg1"/>
              </a:solidFill>
            </a:rPr>
          </a:br>
          <a:r>
            <a:rPr lang="it-IT" sz="900">
              <a:solidFill>
                <a:schemeClr val="bg1"/>
              </a:solidFill>
            </a:rPr>
            <a:t>Curva taglie consigliata: </a:t>
          </a:r>
        </a:p>
        <a:p>
          <a:pPr lvl="0">
            <a:buNone/>
          </a:pPr>
          <a:r>
            <a:rPr lang="it-IT" sz="900">
              <a:solidFill>
                <a:schemeClr val="bg1"/>
              </a:solidFill>
            </a:rPr>
            <a:t>3S, 4M, 4L, 2XL, 1 XXL</a:t>
          </a:r>
        </a:p>
      </xdr:txBody>
    </xdr:sp>
    <xdr:clientData/>
  </xdr:oneCellAnchor>
  <xdr:twoCellAnchor editAs="oneCell">
    <xdr:from>
      <xdr:col>1</xdr:col>
      <xdr:colOff>189437</xdr:colOff>
      <xdr:row>109</xdr:row>
      <xdr:rowOff>158779</xdr:rowOff>
    </xdr:from>
    <xdr:to>
      <xdr:col>1</xdr:col>
      <xdr:colOff>1923464</xdr:colOff>
      <xdr:row>115</xdr:row>
      <xdr:rowOff>178665</xdr:rowOff>
    </xdr:to>
    <xdr:pic>
      <xdr:nvPicPr>
        <xdr:cNvPr id="33" name="Immagine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0321" y="3844732"/>
          <a:ext cx="1734027" cy="1139225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117</xdr:row>
      <xdr:rowOff>121920</xdr:rowOff>
    </xdr:from>
    <xdr:to>
      <xdr:col>1</xdr:col>
      <xdr:colOff>1922975</xdr:colOff>
      <xdr:row>124</xdr:row>
      <xdr:rowOff>31951</xdr:rowOff>
    </xdr:to>
    <xdr:pic>
      <xdr:nvPicPr>
        <xdr:cNvPr id="34" name="Immagine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346"/>
        <a:stretch/>
      </xdr:blipFill>
      <xdr:spPr>
        <a:xfrm>
          <a:off x="274320" y="13891260"/>
          <a:ext cx="1694375" cy="1243531"/>
        </a:xfrm>
        <a:prstGeom prst="rect">
          <a:avLst/>
        </a:prstGeom>
      </xdr:spPr>
    </xdr:pic>
    <xdr:clientData/>
  </xdr:twoCellAnchor>
  <xdr:twoCellAnchor editAs="oneCell">
    <xdr:from>
      <xdr:col>1</xdr:col>
      <xdr:colOff>16747</xdr:colOff>
      <xdr:row>45</xdr:row>
      <xdr:rowOff>125605</xdr:rowOff>
    </xdr:from>
    <xdr:to>
      <xdr:col>2</xdr:col>
      <xdr:colOff>30838</xdr:colOff>
      <xdr:row>53</xdr:row>
      <xdr:rowOff>16296</xdr:rowOff>
    </xdr:to>
    <xdr:pic>
      <xdr:nvPicPr>
        <xdr:cNvPr id="35" name="Immagine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204" b="10948"/>
        <a:stretch/>
      </xdr:blipFill>
      <xdr:spPr>
        <a:xfrm>
          <a:off x="83736" y="8465737"/>
          <a:ext cx="2174487" cy="1456559"/>
        </a:xfrm>
        <a:prstGeom prst="rect">
          <a:avLst/>
        </a:prstGeom>
      </xdr:spPr>
    </xdr:pic>
    <xdr:clientData/>
  </xdr:twoCellAnchor>
  <xdr:twoCellAnchor editAs="oneCell">
    <xdr:from>
      <xdr:col>1</xdr:col>
      <xdr:colOff>41868</xdr:colOff>
      <xdr:row>56</xdr:row>
      <xdr:rowOff>339857</xdr:rowOff>
    </xdr:from>
    <xdr:to>
      <xdr:col>2</xdr:col>
      <xdr:colOff>4054</xdr:colOff>
      <xdr:row>62</xdr:row>
      <xdr:rowOff>156150</xdr:rowOff>
    </xdr:to>
    <xdr:pic>
      <xdr:nvPicPr>
        <xdr:cNvPr id="36" name="Immagine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349"/>
        <a:stretch/>
      </xdr:blipFill>
      <xdr:spPr>
        <a:xfrm>
          <a:off x="108857" y="11058099"/>
          <a:ext cx="2122582" cy="1081632"/>
        </a:xfrm>
        <a:prstGeom prst="rect">
          <a:avLst/>
        </a:prstGeom>
      </xdr:spPr>
    </xdr:pic>
    <xdr:clientData/>
  </xdr:twoCellAnchor>
  <xdr:twoCellAnchor editAs="oneCell">
    <xdr:from>
      <xdr:col>1</xdr:col>
      <xdr:colOff>299441</xdr:colOff>
      <xdr:row>63</xdr:row>
      <xdr:rowOff>125604</xdr:rowOff>
    </xdr:from>
    <xdr:to>
      <xdr:col>1</xdr:col>
      <xdr:colOff>1739441</xdr:colOff>
      <xdr:row>71</xdr:row>
      <xdr:rowOff>126380</xdr:rowOff>
    </xdr:to>
    <xdr:pic>
      <xdr:nvPicPr>
        <xdr:cNvPr id="37" name="Immagine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998" b="20296"/>
        <a:stretch/>
      </xdr:blipFill>
      <xdr:spPr>
        <a:xfrm>
          <a:off x="366430" y="13364307"/>
          <a:ext cx="1440000" cy="1474534"/>
        </a:xfrm>
        <a:prstGeom prst="rect">
          <a:avLst/>
        </a:prstGeom>
      </xdr:spPr>
    </xdr:pic>
    <xdr:clientData/>
  </xdr:twoCellAnchor>
  <xdr:twoCellAnchor editAs="oneCell">
    <xdr:from>
      <xdr:col>1</xdr:col>
      <xdr:colOff>238397</xdr:colOff>
      <xdr:row>73</xdr:row>
      <xdr:rowOff>110450</xdr:rowOff>
    </xdr:from>
    <xdr:to>
      <xdr:col>1</xdr:col>
      <xdr:colOff>1900814</xdr:colOff>
      <xdr:row>79</xdr:row>
      <xdr:rowOff>46519</xdr:rowOff>
    </xdr:to>
    <xdr:pic>
      <xdr:nvPicPr>
        <xdr:cNvPr id="38" name="Immagine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386" y="15216472"/>
          <a:ext cx="1662417" cy="1192112"/>
        </a:xfrm>
        <a:prstGeom prst="rect">
          <a:avLst/>
        </a:prstGeom>
      </xdr:spPr>
    </xdr:pic>
    <xdr:clientData/>
  </xdr:twoCellAnchor>
  <xdr:twoCellAnchor editAs="oneCell">
    <xdr:from>
      <xdr:col>1</xdr:col>
      <xdr:colOff>60960</xdr:colOff>
      <xdr:row>82</xdr:row>
      <xdr:rowOff>102388</xdr:rowOff>
    </xdr:from>
    <xdr:to>
      <xdr:col>1</xdr:col>
      <xdr:colOff>2076960</xdr:colOff>
      <xdr:row>89</xdr:row>
      <xdr:rowOff>28368</xdr:rowOff>
    </xdr:to>
    <xdr:pic>
      <xdr:nvPicPr>
        <xdr:cNvPr id="39" name="Immagine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733" b="11751"/>
        <a:stretch/>
      </xdr:blipFill>
      <xdr:spPr>
        <a:xfrm>
          <a:off x="127949" y="18315025"/>
          <a:ext cx="2016000" cy="1098288"/>
        </a:xfrm>
        <a:prstGeom prst="rect">
          <a:avLst/>
        </a:prstGeom>
      </xdr:spPr>
    </xdr:pic>
    <xdr:clientData/>
  </xdr:twoCellAnchor>
  <xdr:twoCellAnchor editAs="oneCell">
    <xdr:from>
      <xdr:col>1</xdr:col>
      <xdr:colOff>394649</xdr:colOff>
      <xdr:row>91</xdr:row>
      <xdr:rowOff>3098</xdr:rowOff>
    </xdr:from>
    <xdr:to>
      <xdr:col>1</xdr:col>
      <xdr:colOff>1743389</xdr:colOff>
      <xdr:row>97</xdr:row>
      <xdr:rowOff>135568</xdr:rowOff>
    </xdr:to>
    <xdr:pic>
      <xdr:nvPicPr>
        <xdr:cNvPr id="41" name="Immagine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638" y="18500439"/>
          <a:ext cx="1348740" cy="1363393"/>
        </a:xfrm>
        <a:prstGeom prst="rect">
          <a:avLst/>
        </a:prstGeom>
      </xdr:spPr>
    </xdr:pic>
    <xdr:clientData/>
  </xdr:twoCellAnchor>
  <xdr:twoCellAnchor editAs="oneCell">
    <xdr:from>
      <xdr:col>1</xdr:col>
      <xdr:colOff>129540</xdr:colOff>
      <xdr:row>99</xdr:row>
      <xdr:rowOff>99060</xdr:rowOff>
    </xdr:from>
    <xdr:to>
      <xdr:col>1</xdr:col>
      <xdr:colOff>2066449</xdr:colOff>
      <xdr:row>105</xdr:row>
      <xdr:rowOff>208273</xdr:rowOff>
    </xdr:to>
    <xdr:pic>
      <xdr:nvPicPr>
        <xdr:cNvPr id="42" name="Immagine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7946"/>
        <a:stretch/>
      </xdr:blipFill>
      <xdr:spPr>
        <a:xfrm>
          <a:off x="175260" y="27835860"/>
          <a:ext cx="1936909" cy="1350604"/>
        </a:xfrm>
        <a:prstGeom prst="rect">
          <a:avLst/>
        </a:prstGeom>
      </xdr:spPr>
    </xdr:pic>
    <xdr:clientData/>
  </xdr:twoCellAnchor>
  <xdr:twoCellAnchor editAs="oneCell">
    <xdr:from>
      <xdr:col>1</xdr:col>
      <xdr:colOff>231615</xdr:colOff>
      <xdr:row>129</xdr:row>
      <xdr:rowOff>7034</xdr:rowOff>
    </xdr:from>
    <xdr:to>
      <xdr:col>1</xdr:col>
      <xdr:colOff>1845111</xdr:colOff>
      <xdr:row>137</xdr:row>
      <xdr:rowOff>12030</xdr:rowOff>
    </xdr:to>
    <xdr:pic>
      <xdr:nvPicPr>
        <xdr:cNvPr id="43" name="Immagine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604" y="26986858"/>
          <a:ext cx="1613496" cy="1528996"/>
        </a:xfrm>
        <a:prstGeom prst="rect">
          <a:avLst/>
        </a:prstGeom>
      </xdr:spPr>
    </xdr:pic>
    <xdr:clientData/>
  </xdr:twoCellAnchor>
  <xdr:twoCellAnchor editAs="oneCell">
    <xdr:from>
      <xdr:col>1</xdr:col>
      <xdr:colOff>236220</xdr:colOff>
      <xdr:row>138</xdr:row>
      <xdr:rowOff>38100</xdr:rowOff>
    </xdr:from>
    <xdr:to>
      <xdr:col>1</xdr:col>
      <xdr:colOff>1928220</xdr:colOff>
      <xdr:row>144</xdr:row>
      <xdr:rowOff>175503</xdr:rowOff>
    </xdr:to>
    <xdr:pic>
      <xdr:nvPicPr>
        <xdr:cNvPr id="44" name="Immagine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5652"/>
        <a:stretch/>
      </xdr:blipFill>
      <xdr:spPr>
        <a:xfrm>
          <a:off x="281940" y="30822900"/>
          <a:ext cx="1692000" cy="1336925"/>
        </a:xfrm>
        <a:prstGeom prst="rect">
          <a:avLst/>
        </a:prstGeom>
      </xdr:spPr>
    </xdr:pic>
    <xdr:clientData/>
  </xdr:twoCellAnchor>
  <xdr:twoCellAnchor editAs="oneCell">
    <xdr:from>
      <xdr:col>1</xdr:col>
      <xdr:colOff>449580</xdr:colOff>
      <xdr:row>156</xdr:row>
      <xdr:rowOff>0</xdr:rowOff>
    </xdr:from>
    <xdr:to>
      <xdr:col>1</xdr:col>
      <xdr:colOff>1574241</xdr:colOff>
      <xdr:row>164</xdr:row>
      <xdr:rowOff>142351</xdr:rowOff>
    </xdr:to>
    <xdr:pic>
      <xdr:nvPicPr>
        <xdr:cNvPr id="46" name="Immagine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/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569" y="31978879"/>
          <a:ext cx="1124661" cy="15658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393812</xdr:colOff>
      <xdr:row>165</xdr:row>
      <xdr:rowOff>16747</xdr:rowOff>
    </xdr:from>
    <xdr:to>
      <xdr:col>1</xdr:col>
      <xdr:colOff>1574912</xdr:colOff>
      <xdr:row>173</xdr:row>
      <xdr:rowOff>130613</xdr:rowOff>
    </xdr:to>
    <xdr:pic>
      <xdr:nvPicPr>
        <xdr:cNvPr id="47" name="Immagine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/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801" y="33603362"/>
          <a:ext cx="1181100" cy="153738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508866</xdr:colOff>
      <xdr:row>174</xdr:row>
      <xdr:rowOff>75363</xdr:rowOff>
    </xdr:from>
    <xdr:to>
      <xdr:col>1</xdr:col>
      <xdr:colOff>1514706</xdr:colOff>
      <xdr:row>182</xdr:row>
      <xdr:rowOff>83821</xdr:rowOff>
    </xdr:to>
    <xdr:pic>
      <xdr:nvPicPr>
        <xdr:cNvPr id="48" name="Immagine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/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855" y="35269715"/>
          <a:ext cx="1005840" cy="14319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131801</xdr:colOff>
      <xdr:row>186</xdr:row>
      <xdr:rowOff>29726</xdr:rowOff>
    </xdr:from>
    <xdr:to>
      <xdr:col>1</xdr:col>
      <xdr:colOff>2052676</xdr:colOff>
      <xdr:row>188</xdr:row>
      <xdr:rowOff>102352</xdr:rowOff>
    </xdr:to>
    <xdr:pic>
      <xdr:nvPicPr>
        <xdr:cNvPr id="49" name="Immagine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/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98790" y="37359352"/>
          <a:ext cx="1920875" cy="441066"/>
        </a:xfrm>
        <a:prstGeom prst="rect">
          <a:avLst/>
        </a:prstGeom>
      </xdr:spPr>
    </xdr:pic>
    <xdr:clientData/>
  </xdr:twoCellAnchor>
  <xdr:twoCellAnchor editAs="oneCell">
    <xdr:from>
      <xdr:col>1</xdr:col>
      <xdr:colOff>685633</xdr:colOff>
      <xdr:row>197</xdr:row>
      <xdr:rowOff>55601</xdr:rowOff>
    </xdr:from>
    <xdr:to>
      <xdr:col>1</xdr:col>
      <xdr:colOff>1500973</xdr:colOff>
      <xdr:row>197</xdr:row>
      <xdr:rowOff>1381481</xdr:rowOff>
    </xdr:to>
    <xdr:pic>
      <xdr:nvPicPr>
        <xdr:cNvPr id="55" name="Immagine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/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622" y="45055469"/>
          <a:ext cx="815340" cy="13258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480060</xdr:colOff>
      <xdr:row>196</xdr:row>
      <xdr:rowOff>68580</xdr:rowOff>
    </xdr:from>
    <xdr:to>
      <xdr:col>1</xdr:col>
      <xdr:colOff>1407997</xdr:colOff>
      <xdr:row>196</xdr:row>
      <xdr:rowOff>1264920</xdr:rowOff>
    </xdr:to>
    <xdr:pic>
      <xdr:nvPicPr>
        <xdr:cNvPr id="56" name="Immagine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/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780" y="50208180"/>
          <a:ext cx="927937" cy="11963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170121</xdr:colOff>
      <xdr:row>199</xdr:row>
      <xdr:rowOff>44301</xdr:rowOff>
    </xdr:from>
    <xdr:to>
      <xdr:col>1</xdr:col>
      <xdr:colOff>1783617</xdr:colOff>
      <xdr:row>200</xdr:row>
      <xdr:rowOff>108750</xdr:rowOff>
    </xdr:to>
    <xdr:pic>
      <xdr:nvPicPr>
        <xdr:cNvPr id="57" name="Immagine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005" y="40235371"/>
          <a:ext cx="1613496" cy="150870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304800</xdr:colOff>
      <xdr:row>199</xdr:row>
      <xdr:rowOff>304800</xdr:rowOff>
    </xdr:to>
    <xdr:sp macro="" textlink="">
      <xdr:nvSpPr>
        <xdr:cNvPr id="1025" name="AutoShape 1" descr="blob:https://web.whatsapp.com/6fe20c65-8c5f-4217-b280-411fb395e95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45720" y="485165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396385</xdr:colOff>
      <xdr:row>198</xdr:row>
      <xdr:rowOff>93568</xdr:rowOff>
    </xdr:from>
    <xdr:to>
      <xdr:col>1</xdr:col>
      <xdr:colOff>1645711</xdr:colOff>
      <xdr:row>198</xdr:row>
      <xdr:rowOff>1342894</xdr:rowOff>
    </xdr:to>
    <xdr:pic>
      <xdr:nvPicPr>
        <xdr:cNvPr id="8" name="Immagin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374" y="46542073"/>
          <a:ext cx="1249326" cy="1249326"/>
        </a:xfrm>
        <a:prstGeom prst="rect">
          <a:avLst/>
        </a:prstGeom>
      </xdr:spPr>
    </xdr:pic>
    <xdr:clientData/>
  </xdr:twoCellAnchor>
  <xdr:twoCellAnchor editAs="oneCell">
    <xdr:from>
      <xdr:col>1</xdr:col>
      <xdr:colOff>547401</xdr:colOff>
      <xdr:row>126</xdr:row>
      <xdr:rowOff>167473</xdr:rowOff>
    </xdr:from>
    <xdr:to>
      <xdr:col>1</xdr:col>
      <xdr:colOff>1592936</xdr:colOff>
      <xdr:row>128</xdr:row>
      <xdr:rowOff>469178</xdr:rowOff>
    </xdr:to>
    <xdr:pic>
      <xdr:nvPicPr>
        <xdr:cNvPr id="11" name="Immagin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14390" y="24384000"/>
          <a:ext cx="1045535" cy="1373529"/>
        </a:xfrm>
        <a:prstGeom prst="rect">
          <a:avLst/>
        </a:prstGeom>
      </xdr:spPr>
    </xdr:pic>
    <xdr:clientData/>
  </xdr:twoCellAnchor>
  <xdr:twoCellAnchor editAs="oneCell">
    <xdr:from>
      <xdr:col>1</xdr:col>
      <xdr:colOff>930349</xdr:colOff>
      <xdr:row>0</xdr:row>
      <xdr:rowOff>17720</xdr:rowOff>
    </xdr:from>
    <xdr:to>
      <xdr:col>2</xdr:col>
      <xdr:colOff>194930</xdr:colOff>
      <xdr:row>9</xdr:row>
      <xdr:rowOff>1459</xdr:rowOff>
    </xdr:to>
    <xdr:pic>
      <xdr:nvPicPr>
        <xdr:cNvPr id="54" name="Immagine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4651" y="70883"/>
          <a:ext cx="1426534" cy="1426534"/>
        </a:xfrm>
        <a:prstGeom prst="rect">
          <a:avLst/>
        </a:prstGeom>
      </xdr:spPr>
    </xdr:pic>
    <xdr:clientData/>
  </xdr:twoCellAnchor>
  <xdr:twoCellAnchor editAs="oneCell">
    <xdr:from>
      <xdr:col>1</xdr:col>
      <xdr:colOff>1924363</xdr:colOff>
      <xdr:row>13</xdr:row>
      <xdr:rowOff>26580</xdr:rowOff>
    </xdr:from>
    <xdr:to>
      <xdr:col>2</xdr:col>
      <xdr:colOff>415599</xdr:colOff>
      <xdr:row>15</xdr:row>
      <xdr:rowOff>112226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5247" y="4102394"/>
          <a:ext cx="653189" cy="458760"/>
        </a:xfrm>
        <a:prstGeom prst="rect">
          <a:avLst/>
        </a:prstGeom>
      </xdr:spPr>
    </xdr:pic>
    <xdr:clientData/>
  </xdr:twoCellAnchor>
  <xdr:twoCellAnchor editAs="oneCell">
    <xdr:from>
      <xdr:col>1</xdr:col>
      <xdr:colOff>1907424</xdr:colOff>
      <xdr:row>20</xdr:row>
      <xdr:rowOff>59365</xdr:rowOff>
    </xdr:from>
    <xdr:to>
      <xdr:col>2</xdr:col>
      <xdr:colOff>458530</xdr:colOff>
      <xdr:row>23</xdr:row>
      <xdr:rowOff>9736</xdr:rowOff>
    </xdr:to>
    <xdr:pic>
      <xdr:nvPicPr>
        <xdr:cNvPr id="62" name="Immagin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8308" y="5499691"/>
          <a:ext cx="713059" cy="507704"/>
        </a:xfrm>
        <a:prstGeom prst="rect">
          <a:avLst/>
        </a:prstGeom>
      </xdr:spPr>
    </xdr:pic>
    <xdr:clientData/>
  </xdr:twoCellAnchor>
  <xdr:twoCellAnchor editAs="oneCell">
    <xdr:from>
      <xdr:col>1</xdr:col>
      <xdr:colOff>1917017</xdr:colOff>
      <xdr:row>193</xdr:row>
      <xdr:rowOff>132908</xdr:rowOff>
    </xdr:from>
    <xdr:to>
      <xdr:col>2</xdr:col>
      <xdr:colOff>486124</xdr:colOff>
      <xdr:row>193</xdr:row>
      <xdr:rowOff>653144</xdr:rowOff>
    </xdr:to>
    <xdr:pic>
      <xdr:nvPicPr>
        <xdr:cNvPr id="59" name="Immagine 58">
          <a:extLst>
            <a:ext uri="{FF2B5EF4-FFF2-40B4-BE49-F238E27FC236}">
              <a16:creationId xmlns:a16="http://schemas.microsoft.com/office/drawing/2014/main" id="{FCAD1B3E-9500-4EBF-BFFD-626CFD23C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4006" y="39338227"/>
          <a:ext cx="729503" cy="520236"/>
        </a:xfrm>
        <a:prstGeom prst="rect">
          <a:avLst/>
        </a:prstGeom>
      </xdr:spPr>
    </xdr:pic>
    <xdr:clientData/>
  </xdr:twoCellAnchor>
  <xdr:twoCellAnchor editAs="oneCell">
    <xdr:from>
      <xdr:col>8</xdr:col>
      <xdr:colOff>125040</xdr:colOff>
      <xdr:row>192</xdr:row>
      <xdr:rowOff>886047</xdr:rowOff>
    </xdr:from>
    <xdr:to>
      <xdr:col>8</xdr:col>
      <xdr:colOff>548148</xdr:colOff>
      <xdr:row>192</xdr:row>
      <xdr:rowOff>1187303</xdr:rowOff>
    </xdr:to>
    <xdr:pic>
      <xdr:nvPicPr>
        <xdr:cNvPr id="60" name="Immagine 59">
          <a:extLst>
            <a:ext uri="{FF2B5EF4-FFF2-40B4-BE49-F238E27FC236}">
              <a16:creationId xmlns:a16="http://schemas.microsoft.com/office/drawing/2014/main" id="{63A9CC02-1933-40FD-884E-633AEDF04B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76668" y="32411582"/>
          <a:ext cx="423108" cy="301256"/>
        </a:xfrm>
        <a:prstGeom prst="rect">
          <a:avLst/>
        </a:prstGeom>
      </xdr:spPr>
    </xdr:pic>
    <xdr:clientData/>
  </xdr:twoCellAnchor>
  <xdr:twoCellAnchor editAs="oneCell">
    <xdr:from>
      <xdr:col>1</xdr:col>
      <xdr:colOff>1998569</xdr:colOff>
      <xdr:row>151</xdr:row>
      <xdr:rowOff>37387</xdr:rowOff>
    </xdr:from>
    <xdr:to>
      <xdr:col>2</xdr:col>
      <xdr:colOff>523018</xdr:colOff>
      <xdr:row>153</xdr:row>
      <xdr:rowOff>133977</xdr:rowOff>
    </xdr:to>
    <xdr:pic>
      <xdr:nvPicPr>
        <xdr:cNvPr id="61" name="Immagine 60">
          <a:extLst>
            <a:ext uri="{FF2B5EF4-FFF2-40B4-BE49-F238E27FC236}">
              <a16:creationId xmlns:a16="http://schemas.microsoft.com/office/drawing/2014/main" id="{561FE1FE-16C4-4DEE-8E78-4469F29026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5558" y="30123827"/>
          <a:ext cx="684845" cy="481777"/>
        </a:xfrm>
        <a:prstGeom prst="rect">
          <a:avLst/>
        </a:prstGeom>
      </xdr:spPr>
    </xdr:pic>
    <xdr:clientData/>
  </xdr:twoCellAnchor>
  <xdr:oneCellAnchor>
    <xdr:from>
      <xdr:col>1</xdr:col>
      <xdr:colOff>1907424</xdr:colOff>
      <xdr:row>34</xdr:row>
      <xdr:rowOff>59365</xdr:rowOff>
    </xdr:from>
    <xdr:ext cx="713059" cy="507704"/>
    <xdr:pic>
      <xdr:nvPicPr>
        <xdr:cNvPr id="67" name="Immagine 66">
          <a:extLst>
            <a:ext uri="{FF2B5EF4-FFF2-40B4-BE49-F238E27FC236}">
              <a16:creationId xmlns:a16="http://schemas.microsoft.com/office/drawing/2014/main" id="{5BA4064D-1D35-4ADC-9B1A-205A1F8BE3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8308" y="5499691"/>
          <a:ext cx="713059" cy="507704"/>
        </a:xfrm>
        <a:prstGeom prst="rect">
          <a:avLst/>
        </a:prstGeom>
      </xdr:spPr>
    </xdr:pic>
    <xdr:clientData/>
  </xdr:oneCellAnchor>
  <xdr:oneCellAnchor>
    <xdr:from>
      <xdr:col>1</xdr:col>
      <xdr:colOff>1907424</xdr:colOff>
      <xdr:row>41</xdr:row>
      <xdr:rowOff>59365</xdr:rowOff>
    </xdr:from>
    <xdr:ext cx="713059" cy="507704"/>
    <xdr:pic>
      <xdr:nvPicPr>
        <xdr:cNvPr id="68" name="Immagine 67">
          <a:extLst>
            <a:ext uri="{FF2B5EF4-FFF2-40B4-BE49-F238E27FC236}">
              <a16:creationId xmlns:a16="http://schemas.microsoft.com/office/drawing/2014/main" id="{3FC592EC-1BAE-48AF-B086-B740E9C6E6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8308" y="7254063"/>
          <a:ext cx="713059" cy="507704"/>
        </a:xfrm>
        <a:prstGeom prst="rect">
          <a:avLst/>
        </a:prstGeom>
      </xdr:spPr>
    </xdr:pic>
    <xdr:clientData/>
  </xdr:oneCellAnchor>
  <xdr:twoCellAnchor editAs="oneCell">
    <xdr:from>
      <xdr:col>1</xdr:col>
      <xdr:colOff>575769</xdr:colOff>
      <xdr:row>10</xdr:row>
      <xdr:rowOff>8861</xdr:rowOff>
    </xdr:from>
    <xdr:to>
      <xdr:col>1</xdr:col>
      <xdr:colOff>1359557</xdr:colOff>
      <xdr:row>16</xdr:row>
      <xdr:rowOff>164140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9FC563EE-5621-4267-B497-1EF2F9B6F4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646653" y="3499884"/>
          <a:ext cx="783788" cy="1274619"/>
        </a:xfrm>
        <a:prstGeom prst="rect">
          <a:avLst/>
        </a:prstGeom>
      </xdr:spPr>
    </xdr:pic>
    <xdr:clientData/>
  </xdr:twoCellAnchor>
  <xdr:twoCellAnchor editAs="oneCell">
    <xdr:from>
      <xdr:col>1</xdr:col>
      <xdr:colOff>451885</xdr:colOff>
      <xdr:row>31</xdr:row>
      <xdr:rowOff>141769</xdr:rowOff>
    </xdr:from>
    <xdr:to>
      <xdr:col>1</xdr:col>
      <xdr:colOff>1628754</xdr:colOff>
      <xdr:row>39</xdr:row>
      <xdr:rowOff>111291</xdr:rowOff>
    </xdr:to>
    <xdr:pic>
      <xdr:nvPicPr>
        <xdr:cNvPr id="7" name="Immagine 6">
          <a:extLst>
            <a:ext uri="{FF2B5EF4-FFF2-40B4-BE49-F238E27FC236}">
              <a16:creationId xmlns:a16="http://schemas.microsoft.com/office/drawing/2014/main" id="{099B86B5-D07F-487D-BC83-B4D29C76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522769" y="6831420"/>
          <a:ext cx="1176869" cy="1461976"/>
        </a:xfrm>
        <a:prstGeom prst="rect">
          <a:avLst/>
        </a:prstGeom>
      </xdr:spPr>
    </xdr:pic>
    <xdr:clientData/>
  </xdr:twoCellAnchor>
  <xdr:twoCellAnchor editAs="oneCell">
    <xdr:from>
      <xdr:col>1</xdr:col>
      <xdr:colOff>248093</xdr:colOff>
      <xdr:row>18</xdr:row>
      <xdr:rowOff>44302</xdr:rowOff>
    </xdr:from>
    <xdr:to>
      <xdr:col>1</xdr:col>
      <xdr:colOff>1302488</xdr:colOff>
      <xdr:row>24</xdr:row>
      <xdr:rowOff>131892</xdr:rowOff>
    </xdr:to>
    <xdr:pic>
      <xdr:nvPicPr>
        <xdr:cNvPr id="9" name="Immagine 8">
          <a:extLst>
            <a:ext uri="{FF2B5EF4-FFF2-40B4-BE49-F238E27FC236}">
              <a16:creationId xmlns:a16="http://schemas.microsoft.com/office/drawing/2014/main" id="{5BD1FEEE-364D-40A7-8660-A0DD270CEA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318977" y="5174511"/>
          <a:ext cx="1054395" cy="1206930"/>
        </a:xfrm>
        <a:prstGeom prst="rect">
          <a:avLst/>
        </a:prstGeom>
      </xdr:spPr>
    </xdr:pic>
    <xdr:clientData/>
  </xdr:twoCellAnchor>
  <xdr:twoCellAnchor editAs="oneCell">
    <xdr:from>
      <xdr:col>1</xdr:col>
      <xdr:colOff>1410660</xdr:colOff>
      <xdr:row>18</xdr:row>
      <xdr:rowOff>94380</xdr:rowOff>
    </xdr:from>
    <xdr:to>
      <xdr:col>1</xdr:col>
      <xdr:colOff>1857205</xdr:colOff>
      <xdr:row>22</xdr:row>
      <xdr:rowOff>165842</xdr:rowOff>
    </xdr:to>
    <xdr:pic>
      <xdr:nvPicPr>
        <xdr:cNvPr id="13" name="Immagine 12">
          <a:extLst>
            <a:ext uri="{FF2B5EF4-FFF2-40B4-BE49-F238E27FC236}">
              <a16:creationId xmlns:a16="http://schemas.microsoft.com/office/drawing/2014/main" id="{C953ED75-5CF6-4159-9C41-4622CF327D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1015017">
          <a:off x="1477649" y="5168798"/>
          <a:ext cx="446545" cy="808341"/>
        </a:xfrm>
        <a:prstGeom prst="rect">
          <a:avLst/>
        </a:prstGeom>
      </xdr:spPr>
    </xdr:pic>
    <xdr:clientData/>
  </xdr:twoCellAnchor>
  <xdr:twoCellAnchor editAs="oneCell">
    <xdr:from>
      <xdr:col>1</xdr:col>
      <xdr:colOff>502417</xdr:colOff>
      <xdr:row>26</xdr:row>
      <xdr:rowOff>51631</xdr:rowOff>
    </xdr:from>
    <xdr:to>
      <xdr:col>1</xdr:col>
      <xdr:colOff>1300375</xdr:colOff>
      <xdr:row>30</xdr:row>
      <xdr:rowOff>167472</xdr:rowOff>
    </xdr:to>
    <xdr:pic>
      <xdr:nvPicPr>
        <xdr:cNvPr id="14" name="Immagine 13">
          <a:extLst>
            <a:ext uri="{FF2B5EF4-FFF2-40B4-BE49-F238E27FC236}">
              <a16:creationId xmlns:a16="http://schemas.microsoft.com/office/drawing/2014/main" id="{CADFEBD0-F7FF-4FC0-9671-FD70DC2C67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569406" y="6365345"/>
          <a:ext cx="797958" cy="852720"/>
        </a:xfrm>
        <a:prstGeom prst="rect">
          <a:avLst/>
        </a:prstGeom>
      </xdr:spPr>
    </xdr:pic>
    <xdr:clientData/>
  </xdr:twoCellAnchor>
  <xdr:oneCellAnchor>
    <xdr:from>
      <xdr:col>1</xdr:col>
      <xdr:colOff>1907424</xdr:colOff>
      <xdr:row>27</xdr:row>
      <xdr:rowOff>59365</xdr:rowOff>
    </xdr:from>
    <xdr:ext cx="713059" cy="507704"/>
    <xdr:pic>
      <xdr:nvPicPr>
        <xdr:cNvPr id="69" name="Immagine 68">
          <a:extLst>
            <a:ext uri="{FF2B5EF4-FFF2-40B4-BE49-F238E27FC236}">
              <a16:creationId xmlns:a16="http://schemas.microsoft.com/office/drawing/2014/main" id="{AA0A0B20-BE6F-424C-AE5F-B28CBFBD36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4413" y="8985651"/>
          <a:ext cx="713059" cy="507704"/>
        </a:xfrm>
        <a:prstGeom prst="rect">
          <a:avLst/>
        </a:prstGeom>
      </xdr:spPr>
    </xdr:pic>
    <xdr:clientData/>
  </xdr:oneCellAnchor>
  <xdr:twoCellAnchor editAs="oneCell">
    <xdr:from>
      <xdr:col>1</xdr:col>
      <xdr:colOff>569407</xdr:colOff>
      <xdr:row>40</xdr:row>
      <xdr:rowOff>25119</xdr:rowOff>
    </xdr:from>
    <xdr:to>
      <xdr:col>1</xdr:col>
      <xdr:colOff>1289539</xdr:colOff>
      <xdr:row>44</xdr:row>
      <xdr:rowOff>79092</xdr:rowOff>
    </xdr:to>
    <xdr:pic>
      <xdr:nvPicPr>
        <xdr:cNvPr id="15" name="Immagine 14">
          <a:extLst>
            <a:ext uri="{FF2B5EF4-FFF2-40B4-BE49-F238E27FC236}">
              <a16:creationId xmlns:a16="http://schemas.microsoft.com/office/drawing/2014/main" id="{EB0D429C-2659-4486-828C-571D00AA35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636396" y="7268306"/>
          <a:ext cx="720132" cy="874589"/>
        </a:xfrm>
        <a:prstGeom prst="rect">
          <a:avLst/>
        </a:prstGeom>
      </xdr:spPr>
    </xdr:pic>
    <xdr:clientData/>
  </xdr:twoCellAnchor>
  <xdr:oneCellAnchor>
    <xdr:from>
      <xdr:col>1</xdr:col>
      <xdr:colOff>1917017</xdr:colOff>
      <xdr:row>194</xdr:row>
      <xdr:rowOff>132908</xdr:rowOff>
    </xdr:from>
    <xdr:ext cx="729503" cy="520236"/>
    <xdr:pic>
      <xdr:nvPicPr>
        <xdr:cNvPr id="72" name="Immagine 71">
          <a:extLst>
            <a:ext uri="{FF2B5EF4-FFF2-40B4-BE49-F238E27FC236}">
              <a16:creationId xmlns:a16="http://schemas.microsoft.com/office/drawing/2014/main" id="{6D0D5881-61FC-49DA-B62F-86E4E9665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4006" y="39338227"/>
          <a:ext cx="729503" cy="520236"/>
        </a:xfrm>
        <a:prstGeom prst="rect">
          <a:avLst/>
        </a:prstGeom>
      </xdr:spPr>
    </xdr:pic>
    <xdr:clientData/>
  </xdr:oneCellAnchor>
  <xdr:oneCellAnchor>
    <xdr:from>
      <xdr:col>1</xdr:col>
      <xdr:colOff>1917017</xdr:colOff>
      <xdr:row>195</xdr:row>
      <xdr:rowOff>132908</xdr:rowOff>
    </xdr:from>
    <xdr:ext cx="729503" cy="520236"/>
    <xdr:pic>
      <xdr:nvPicPr>
        <xdr:cNvPr id="74" name="Immagine 73">
          <a:extLst>
            <a:ext uri="{FF2B5EF4-FFF2-40B4-BE49-F238E27FC236}">
              <a16:creationId xmlns:a16="http://schemas.microsoft.com/office/drawing/2014/main" id="{CD1C5D93-27E2-43C5-84E8-63DECCE435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4006" y="40786864"/>
          <a:ext cx="729503" cy="520236"/>
        </a:xfrm>
        <a:prstGeom prst="rect">
          <a:avLst/>
        </a:prstGeom>
      </xdr:spPr>
    </xdr:pic>
    <xdr:clientData/>
  </xdr:oneCellAnchor>
  <xdr:twoCellAnchor editAs="oneCell">
    <xdr:from>
      <xdr:col>1</xdr:col>
      <xdr:colOff>686638</xdr:colOff>
      <xdr:row>195</xdr:row>
      <xdr:rowOff>50242</xdr:rowOff>
    </xdr:from>
    <xdr:to>
      <xdr:col>1</xdr:col>
      <xdr:colOff>1470426</xdr:colOff>
      <xdr:row>195</xdr:row>
      <xdr:rowOff>1310840</xdr:rowOff>
    </xdr:to>
    <xdr:pic>
      <xdr:nvPicPr>
        <xdr:cNvPr id="76" name="Immagine 75">
          <a:extLst>
            <a:ext uri="{FF2B5EF4-FFF2-40B4-BE49-F238E27FC236}">
              <a16:creationId xmlns:a16="http://schemas.microsoft.com/office/drawing/2014/main" id="{C3296E3C-DB6F-4DF6-90BD-AB1CC772D5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753627" y="42152835"/>
          <a:ext cx="783788" cy="1260598"/>
        </a:xfrm>
        <a:prstGeom prst="rect">
          <a:avLst/>
        </a:prstGeom>
      </xdr:spPr>
    </xdr:pic>
    <xdr:clientData/>
  </xdr:twoCellAnchor>
  <xdr:twoCellAnchor editAs="oneCell">
    <xdr:from>
      <xdr:col>1</xdr:col>
      <xdr:colOff>410308</xdr:colOff>
      <xdr:row>194</xdr:row>
      <xdr:rowOff>133816</xdr:rowOff>
    </xdr:from>
    <xdr:to>
      <xdr:col>1</xdr:col>
      <xdr:colOff>1576705</xdr:colOff>
      <xdr:row>194</xdr:row>
      <xdr:rowOff>1380260</xdr:rowOff>
    </xdr:to>
    <xdr:pic>
      <xdr:nvPicPr>
        <xdr:cNvPr id="77" name="Immagine 76">
          <a:extLst>
            <a:ext uri="{FF2B5EF4-FFF2-40B4-BE49-F238E27FC236}">
              <a16:creationId xmlns:a16="http://schemas.microsoft.com/office/drawing/2014/main" id="{AC95A813-B470-4371-A63D-2F101FBADF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77297" y="40787772"/>
          <a:ext cx="1166397" cy="1246444"/>
        </a:xfrm>
        <a:prstGeom prst="rect">
          <a:avLst/>
        </a:prstGeom>
      </xdr:spPr>
    </xdr:pic>
    <xdr:clientData/>
  </xdr:twoCellAnchor>
  <xdr:twoCellAnchor editAs="oneCell">
    <xdr:from>
      <xdr:col>1</xdr:col>
      <xdr:colOff>470777</xdr:colOff>
      <xdr:row>193</xdr:row>
      <xdr:rowOff>66990</xdr:rowOff>
    </xdr:from>
    <xdr:to>
      <xdr:col>1</xdr:col>
      <xdr:colOff>1708742</xdr:colOff>
      <xdr:row>193</xdr:row>
      <xdr:rowOff>1373275</xdr:rowOff>
    </xdr:to>
    <xdr:pic>
      <xdr:nvPicPr>
        <xdr:cNvPr id="16" name="Immagine 15">
          <a:extLst>
            <a:ext uri="{FF2B5EF4-FFF2-40B4-BE49-F238E27FC236}">
              <a16:creationId xmlns:a16="http://schemas.microsoft.com/office/drawing/2014/main" id="{EAB94EE3-1163-48D9-A998-60561B95D7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537766" y="39272309"/>
          <a:ext cx="1237965" cy="1306285"/>
        </a:xfrm>
        <a:prstGeom prst="rect">
          <a:avLst/>
        </a:prstGeom>
      </xdr:spPr>
    </xdr:pic>
    <xdr:clientData/>
  </xdr:twoCellAnchor>
  <xdr:twoCellAnchor editAs="oneCell">
    <xdr:from>
      <xdr:col>1</xdr:col>
      <xdr:colOff>234462</xdr:colOff>
      <xdr:row>192</xdr:row>
      <xdr:rowOff>25119</xdr:rowOff>
    </xdr:from>
    <xdr:to>
      <xdr:col>1</xdr:col>
      <xdr:colOff>1984550</xdr:colOff>
      <xdr:row>192</xdr:row>
      <xdr:rowOff>1408998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3242C760-3B2D-4021-A8DA-8D1D8B7F29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01451" y="37656196"/>
          <a:ext cx="1750088" cy="1383879"/>
        </a:xfrm>
        <a:prstGeom prst="rect">
          <a:avLst/>
        </a:prstGeom>
      </xdr:spPr>
    </xdr:pic>
    <xdr:clientData/>
  </xdr:twoCellAnchor>
  <xdr:twoCellAnchor editAs="oneCell">
    <xdr:from>
      <xdr:col>1</xdr:col>
      <xdr:colOff>69276</xdr:colOff>
      <xdr:row>147</xdr:row>
      <xdr:rowOff>68512</xdr:rowOff>
    </xdr:from>
    <xdr:to>
      <xdr:col>1</xdr:col>
      <xdr:colOff>2009670</xdr:colOff>
      <xdr:row>155</xdr:row>
      <xdr:rowOff>62128</xdr:rowOff>
    </xdr:to>
    <xdr:pic>
      <xdr:nvPicPr>
        <xdr:cNvPr id="10" name="Immagine 9">
          <a:extLst>
            <a:ext uri="{FF2B5EF4-FFF2-40B4-BE49-F238E27FC236}">
              <a16:creationId xmlns:a16="http://schemas.microsoft.com/office/drawing/2014/main" id="{69675EE6-262F-4205-8D1F-C24C91E892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36265" y="29284094"/>
          <a:ext cx="1940394" cy="153436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</xdr:colOff>
      <xdr:row>3</xdr:row>
      <xdr:rowOff>38100</xdr:rowOff>
    </xdr:from>
    <xdr:to>
      <xdr:col>0</xdr:col>
      <xdr:colOff>1005840</xdr:colOff>
      <xdr:row>7</xdr:row>
      <xdr:rowOff>160020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20" y="472440"/>
          <a:ext cx="883920" cy="8839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0"/>
  <sheetViews>
    <sheetView tabSelected="1" zoomScale="91" zoomScaleNormal="86" workbookViewId="0">
      <selection activeCell="I112" sqref="I112"/>
    </sheetView>
  </sheetViews>
  <sheetFormatPr defaultRowHeight="13.8" x14ac:dyDescent="0.25"/>
  <cols>
    <col min="1" max="1" width="1" style="227" customWidth="1"/>
    <col min="2" max="2" width="31.5546875" style="94" customWidth="1"/>
    <col min="3" max="3" width="21.6640625" style="94" bestFit="1" customWidth="1"/>
    <col min="4" max="4" width="29.44140625" style="94" customWidth="1"/>
    <col min="5" max="5" width="14.44140625" style="94" bestFit="1" customWidth="1"/>
    <col min="6" max="9" width="9.44140625" style="94" customWidth="1"/>
    <col min="10" max="10" width="10.21875" style="94" customWidth="1"/>
    <col min="11" max="12" width="5.5546875" style="94" customWidth="1"/>
    <col min="13" max="13" width="4.6640625" style="94" customWidth="1"/>
    <col min="14" max="14" width="5.6640625" style="94" customWidth="1"/>
    <col min="15" max="15" width="5.33203125" style="94" bestFit="1" customWidth="1"/>
    <col min="16" max="16" width="9.44140625" style="94" customWidth="1"/>
    <col min="17" max="17" width="9.44140625" style="72" customWidth="1"/>
    <col min="18" max="18" width="0.6640625" style="232" customWidth="1"/>
    <col min="19" max="16384" width="8.88671875" style="73"/>
  </cols>
  <sheetData>
    <row r="1" spans="1:18" x14ac:dyDescent="0.25">
      <c r="A1" s="68"/>
      <c r="B1" s="69"/>
      <c r="C1" s="69"/>
      <c r="D1" s="70"/>
      <c r="E1" s="264" t="s">
        <v>0</v>
      </c>
      <c r="F1" s="264"/>
      <c r="G1" s="264"/>
      <c r="H1" s="264"/>
      <c r="I1" s="264"/>
      <c r="J1" s="264"/>
      <c r="K1" s="265"/>
      <c r="L1" s="265"/>
      <c r="M1" s="265"/>
      <c r="N1" s="265"/>
      <c r="O1" s="265"/>
      <c r="P1" s="70"/>
      <c r="Q1" s="71"/>
      <c r="R1" s="71"/>
    </row>
    <row r="2" spans="1:18" ht="15" customHeight="1" x14ac:dyDescent="0.25">
      <c r="A2" s="68"/>
      <c r="B2" s="69"/>
      <c r="C2" s="74"/>
      <c r="D2" s="228" t="s">
        <v>1</v>
      </c>
      <c r="E2" s="256"/>
      <c r="F2" s="256"/>
      <c r="G2" s="256"/>
      <c r="H2" s="256"/>
      <c r="I2" s="256"/>
      <c r="J2" s="256"/>
      <c r="K2" s="70"/>
      <c r="L2" s="70"/>
      <c r="M2" s="70"/>
      <c r="N2" s="70"/>
      <c r="O2" s="70"/>
      <c r="P2" s="257" t="s">
        <v>2</v>
      </c>
      <c r="Q2" s="257"/>
      <c r="R2" s="76"/>
    </row>
    <row r="3" spans="1:18" ht="15" customHeight="1" x14ac:dyDescent="0.25">
      <c r="A3" s="68"/>
      <c r="B3" s="69"/>
      <c r="C3" s="77"/>
      <c r="D3" s="228" t="s">
        <v>3</v>
      </c>
      <c r="E3" s="256"/>
      <c r="F3" s="256"/>
      <c r="G3" s="256"/>
      <c r="H3" s="256"/>
      <c r="I3" s="256"/>
      <c r="J3" s="256"/>
      <c r="K3" s="70"/>
      <c r="L3" s="70"/>
      <c r="M3" s="70"/>
      <c r="N3" s="70"/>
      <c r="O3" s="70"/>
      <c r="P3" s="258">
        <f>SUM(P11:P200)</f>
        <v>0</v>
      </c>
      <c r="Q3" s="258"/>
      <c r="R3" s="76"/>
    </row>
    <row r="4" spans="1:18" ht="15" customHeight="1" x14ac:dyDescent="0.25">
      <c r="A4" s="68"/>
      <c r="B4" s="69"/>
      <c r="C4" s="77"/>
      <c r="D4" s="228" t="s">
        <v>4</v>
      </c>
      <c r="E4" s="256"/>
      <c r="F4" s="256"/>
      <c r="G4" s="256"/>
      <c r="H4" s="256"/>
      <c r="I4" s="256"/>
      <c r="J4" s="256"/>
      <c r="K4" s="70"/>
      <c r="L4" s="70"/>
      <c r="M4" s="70"/>
      <c r="N4" s="70"/>
      <c r="O4" s="70"/>
      <c r="P4" s="259" t="s">
        <v>5</v>
      </c>
      <c r="Q4" s="259"/>
      <c r="R4" s="76"/>
    </row>
    <row r="5" spans="1:18" ht="15" customHeight="1" x14ac:dyDescent="0.25">
      <c r="A5" s="68"/>
      <c r="B5" s="69"/>
      <c r="C5" s="77"/>
      <c r="D5" s="228" t="s">
        <v>6</v>
      </c>
      <c r="E5" s="256"/>
      <c r="F5" s="256"/>
      <c r="G5" s="256"/>
      <c r="H5" s="256"/>
      <c r="I5" s="256"/>
      <c r="J5" s="256"/>
      <c r="K5" s="70"/>
      <c r="L5" s="70"/>
      <c r="M5" s="70"/>
      <c r="N5" s="70"/>
      <c r="O5" s="70"/>
      <c r="P5" s="255">
        <f>SUM(Q11:Q200)</f>
        <v>0</v>
      </c>
      <c r="Q5" s="255"/>
      <c r="R5" s="76"/>
    </row>
    <row r="6" spans="1:18" ht="15" customHeight="1" x14ac:dyDescent="0.25">
      <c r="A6" s="68"/>
      <c r="B6" s="69"/>
      <c r="C6" s="77"/>
      <c r="D6" s="228" t="s">
        <v>106</v>
      </c>
      <c r="E6" s="256"/>
      <c r="F6" s="256"/>
      <c r="G6" s="256"/>
      <c r="H6" s="256"/>
      <c r="I6" s="78" t="s">
        <v>8</v>
      </c>
      <c r="J6" s="79"/>
      <c r="K6" s="70"/>
      <c r="L6" s="70"/>
      <c r="M6" s="70"/>
      <c r="N6" s="70"/>
      <c r="O6" s="70"/>
      <c r="P6" s="255"/>
      <c r="Q6" s="255"/>
      <c r="R6" s="76"/>
    </row>
    <row r="7" spans="1:18" ht="4.95" customHeight="1" x14ac:dyDescent="0.25">
      <c r="A7" s="68"/>
      <c r="B7" s="69"/>
      <c r="C7" s="77"/>
      <c r="D7" s="75"/>
      <c r="E7" s="80"/>
      <c r="F7" s="81"/>
      <c r="G7" s="81"/>
      <c r="H7" s="81"/>
      <c r="I7" s="75"/>
      <c r="J7" s="80"/>
      <c r="K7" s="70"/>
      <c r="L7" s="70"/>
      <c r="M7" s="70"/>
      <c r="N7" s="70"/>
      <c r="O7" s="70"/>
      <c r="P7" s="82"/>
      <c r="Q7" s="82"/>
      <c r="R7" s="71"/>
    </row>
    <row r="8" spans="1:18" ht="13.8" customHeight="1" x14ac:dyDescent="0.25">
      <c r="A8" s="68"/>
      <c r="B8" s="69"/>
      <c r="C8" s="77"/>
      <c r="D8" s="75"/>
      <c r="E8" s="263" t="s">
        <v>9</v>
      </c>
      <c r="F8" s="263"/>
      <c r="G8" s="263"/>
      <c r="H8" s="263"/>
      <c r="I8" s="263"/>
      <c r="J8" s="263"/>
      <c r="K8" s="83"/>
      <c r="L8" s="83"/>
      <c r="M8" s="83"/>
      <c r="N8" s="83"/>
      <c r="O8" s="83"/>
      <c r="P8" s="83"/>
      <c r="Q8" s="83"/>
      <c r="R8" s="71"/>
    </row>
    <row r="9" spans="1:18" ht="4.6500000000000004" customHeight="1" x14ac:dyDescent="0.25">
      <c r="A9" s="68"/>
      <c r="B9" s="69"/>
      <c r="C9" s="69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1"/>
      <c r="R9" s="71"/>
    </row>
    <row r="10" spans="1:18" s="231" customFormat="1" ht="28.2" thickBot="1" x14ac:dyDescent="0.35">
      <c r="A10" s="229"/>
      <c r="B10" s="84" t="s">
        <v>10</v>
      </c>
      <c r="C10" s="84" t="s">
        <v>11</v>
      </c>
      <c r="D10" s="84" t="s">
        <v>12</v>
      </c>
      <c r="E10" s="84" t="s">
        <v>13</v>
      </c>
      <c r="F10" s="84" t="s">
        <v>14</v>
      </c>
      <c r="G10" s="84" t="s">
        <v>15</v>
      </c>
      <c r="H10" s="84" t="s">
        <v>16</v>
      </c>
      <c r="I10" s="84" t="s">
        <v>17</v>
      </c>
      <c r="J10" s="84" t="s">
        <v>18</v>
      </c>
      <c r="K10" s="84" t="s">
        <v>19</v>
      </c>
      <c r="L10" s="84" t="s">
        <v>20</v>
      </c>
      <c r="M10" s="84" t="s">
        <v>21</v>
      </c>
      <c r="N10" s="84" t="s">
        <v>22</v>
      </c>
      <c r="O10" s="84" t="s">
        <v>23</v>
      </c>
      <c r="P10" s="84" t="s">
        <v>24</v>
      </c>
      <c r="Q10" s="84" t="s">
        <v>25</v>
      </c>
      <c r="R10" s="230"/>
    </row>
    <row r="11" spans="1:18" s="94" customFormat="1" ht="14.4" thickBot="1" x14ac:dyDescent="0.35">
      <c r="A11" s="244"/>
      <c r="B11" s="243"/>
      <c r="C11" s="86" t="s">
        <v>31</v>
      </c>
      <c r="D11" s="87" t="s">
        <v>92</v>
      </c>
      <c r="E11" s="88" t="s">
        <v>38</v>
      </c>
      <c r="F11" s="88" t="s">
        <v>39</v>
      </c>
      <c r="G11" s="88" t="s">
        <v>27</v>
      </c>
      <c r="H11" s="88" t="s">
        <v>28</v>
      </c>
      <c r="I11" s="88" t="s">
        <v>93</v>
      </c>
      <c r="J11" s="89">
        <v>12.6</v>
      </c>
      <c r="K11" s="90"/>
      <c r="L11" s="90"/>
      <c r="M11" s="90"/>
      <c r="N11" s="90"/>
      <c r="O11" s="91"/>
      <c r="P11" s="92">
        <f t="shared" ref="P11:P17" si="0">SUM(K11:O11)</f>
        <v>0</v>
      </c>
      <c r="Q11" s="93">
        <f t="shared" ref="Q11:Q17" si="1">+P11*J11</f>
        <v>0</v>
      </c>
      <c r="R11" s="85"/>
    </row>
    <row r="12" spans="1:18" s="94" customFormat="1" ht="14.4" thickBot="1" x14ac:dyDescent="0.35">
      <c r="A12" s="244"/>
      <c r="B12" s="243"/>
      <c r="C12" s="95" t="s">
        <v>31</v>
      </c>
      <c r="D12" s="96" t="s">
        <v>92</v>
      </c>
      <c r="E12" s="97" t="s">
        <v>38</v>
      </c>
      <c r="F12" s="97" t="s">
        <v>39</v>
      </c>
      <c r="G12" s="97" t="s">
        <v>27</v>
      </c>
      <c r="H12" s="97" t="s">
        <v>41</v>
      </c>
      <c r="I12" s="97" t="s">
        <v>29</v>
      </c>
      <c r="J12" s="98">
        <v>12.6</v>
      </c>
      <c r="K12" s="99"/>
      <c r="L12" s="99"/>
      <c r="M12" s="99"/>
      <c r="N12" s="100"/>
      <c r="O12" s="101"/>
      <c r="P12" s="102">
        <f t="shared" si="0"/>
        <v>0</v>
      </c>
      <c r="Q12" s="103">
        <f t="shared" si="1"/>
        <v>0</v>
      </c>
      <c r="R12" s="85"/>
    </row>
    <row r="13" spans="1:18" s="94" customFormat="1" ht="14.4" thickBot="1" x14ac:dyDescent="0.35">
      <c r="A13" s="244"/>
      <c r="B13" s="243"/>
      <c r="C13" s="104" t="s">
        <v>31</v>
      </c>
      <c r="D13" s="105" t="s">
        <v>92</v>
      </c>
      <c r="E13" s="97" t="s">
        <v>38</v>
      </c>
      <c r="F13" s="97" t="s">
        <v>39</v>
      </c>
      <c r="G13" s="97" t="s">
        <v>27</v>
      </c>
      <c r="H13" s="97" t="s">
        <v>29</v>
      </c>
      <c r="I13" s="97" t="s">
        <v>94</v>
      </c>
      <c r="J13" s="98">
        <v>12.6</v>
      </c>
      <c r="K13" s="99"/>
      <c r="L13" s="99"/>
      <c r="M13" s="99"/>
      <c r="N13" s="99"/>
      <c r="O13" s="91"/>
      <c r="P13" s="106">
        <f t="shared" si="0"/>
        <v>0</v>
      </c>
      <c r="Q13" s="107">
        <f t="shared" si="1"/>
        <v>0</v>
      </c>
      <c r="R13" s="85"/>
    </row>
    <row r="14" spans="1:18" s="94" customFormat="1" ht="14.4" thickBot="1" x14ac:dyDescent="0.35">
      <c r="A14" s="244"/>
      <c r="B14" s="243"/>
      <c r="C14" s="108" t="s">
        <v>31</v>
      </c>
      <c r="D14" s="109" t="s">
        <v>92</v>
      </c>
      <c r="E14" s="110" t="s">
        <v>42</v>
      </c>
      <c r="F14" s="110" t="s">
        <v>39</v>
      </c>
      <c r="G14" s="110" t="s">
        <v>27</v>
      </c>
      <c r="H14" s="110" t="s">
        <v>29</v>
      </c>
      <c r="I14" s="110" t="s">
        <v>94</v>
      </c>
      <c r="J14" s="111">
        <v>12.6</v>
      </c>
      <c r="K14" s="112"/>
      <c r="L14" s="112"/>
      <c r="M14" s="112"/>
      <c r="N14" s="112"/>
      <c r="O14" s="113"/>
      <c r="P14" s="110">
        <f t="shared" si="0"/>
        <v>0</v>
      </c>
      <c r="Q14" s="114">
        <f t="shared" si="1"/>
        <v>0</v>
      </c>
      <c r="R14" s="85"/>
    </row>
    <row r="15" spans="1:18" s="94" customFormat="1" ht="14.4" thickBot="1" x14ac:dyDescent="0.35">
      <c r="A15" s="244"/>
      <c r="B15" s="243"/>
      <c r="C15" s="86" t="s">
        <v>31</v>
      </c>
      <c r="D15" s="87" t="s">
        <v>92</v>
      </c>
      <c r="E15" s="115" t="s">
        <v>38</v>
      </c>
      <c r="F15" s="115" t="s">
        <v>39</v>
      </c>
      <c r="G15" s="115" t="s">
        <v>43</v>
      </c>
      <c r="H15" s="115" t="s">
        <v>28</v>
      </c>
      <c r="I15" s="88" t="s">
        <v>93</v>
      </c>
      <c r="J15" s="116">
        <v>9.6</v>
      </c>
      <c r="K15" s="117"/>
      <c r="L15" s="117"/>
      <c r="M15" s="117"/>
      <c r="N15" s="117"/>
      <c r="O15" s="117"/>
      <c r="P15" s="92">
        <f t="shared" si="0"/>
        <v>0</v>
      </c>
      <c r="Q15" s="93">
        <f t="shared" si="1"/>
        <v>0</v>
      </c>
      <c r="R15" s="85"/>
    </row>
    <row r="16" spans="1:18" s="94" customFormat="1" ht="14.4" thickBot="1" x14ac:dyDescent="0.35">
      <c r="A16" s="244"/>
      <c r="B16" s="243"/>
      <c r="C16" s="95" t="s">
        <v>31</v>
      </c>
      <c r="D16" s="96" t="s">
        <v>92</v>
      </c>
      <c r="E16" s="118" t="s">
        <v>38</v>
      </c>
      <c r="F16" s="118" t="s">
        <v>39</v>
      </c>
      <c r="G16" s="118" t="s">
        <v>43</v>
      </c>
      <c r="H16" s="118" t="s">
        <v>41</v>
      </c>
      <c r="I16" s="118" t="s">
        <v>29</v>
      </c>
      <c r="J16" s="119">
        <v>9.6</v>
      </c>
      <c r="K16" s="101"/>
      <c r="L16" s="101"/>
      <c r="M16" s="101"/>
      <c r="N16" s="101"/>
      <c r="O16" s="101"/>
      <c r="P16" s="102">
        <f t="shared" si="0"/>
        <v>0</v>
      </c>
      <c r="Q16" s="103">
        <f t="shared" si="1"/>
        <v>0</v>
      </c>
      <c r="R16" s="85"/>
    </row>
    <row r="17" spans="1:18" s="94" customFormat="1" ht="14.4" thickBot="1" x14ac:dyDescent="0.35">
      <c r="A17" s="244"/>
      <c r="B17" s="243"/>
      <c r="C17" s="104" t="s">
        <v>31</v>
      </c>
      <c r="D17" s="105" t="s">
        <v>92</v>
      </c>
      <c r="E17" s="120" t="s">
        <v>38</v>
      </c>
      <c r="F17" s="120" t="s">
        <v>39</v>
      </c>
      <c r="G17" s="120" t="s">
        <v>43</v>
      </c>
      <c r="H17" s="120" t="s">
        <v>29</v>
      </c>
      <c r="I17" s="97" t="s">
        <v>94</v>
      </c>
      <c r="J17" s="121">
        <v>9.6</v>
      </c>
      <c r="K17" s="91"/>
      <c r="L17" s="91"/>
      <c r="M17" s="91"/>
      <c r="N17" s="91"/>
      <c r="O17" s="91"/>
      <c r="P17" s="106">
        <f t="shared" si="0"/>
        <v>0</v>
      </c>
      <c r="Q17" s="107">
        <f t="shared" si="1"/>
        <v>0</v>
      </c>
      <c r="R17" s="85"/>
    </row>
    <row r="18" spans="1:18" s="94" customFormat="1" ht="14.4" thickBot="1" x14ac:dyDescent="0.35">
      <c r="A18" s="244"/>
      <c r="B18" s="243"/>
      <c r="C18" s="122" t="s">
        <v>31</v>
      </c>
      <c r="D18" s="123" t="s">
        <v>95</v>
      </c>
      <c r="E18" s="124" t="s">
        <v>38</v>
      </c>
      <c r="F18" s="124" t="s">
        <v>39</v>
      </c>
      <c r="G18" s="124" t="s">
        <v>27</v>
      </c>
      <c r="H18" s="124" t="s">
        <v>40</v>
      </c>
      <c r="I18" s="124" t="s">
        <v>96</v>
      </c>
      <c r="J18" s="125">
        <v>12.6</v>
      </c>
      <c r="K18" s="126"/>
      <c r="L18" s="126"/>
      <c r="M18" s="126"/>
      <c r="N18" s="126"/>
      <c r="O18" s="126"/>
      <c r="P18" s="124">
        <f>SUM(K18:O18)</f>
        <v>0</v>
      </c>
      <c r="Q18" s="127">
        <f>+P18*J18</f>
        <v>0</v>
      </c>
      <c r="R18" s="85"/>
    </row>
    <row r="19" spans="1:18" s="94" customFormat="1" ht="14.4" thickBot="1" x14ac:dyDescent="0.35">
      <c r="A19" s="244"/>
      <c r="B19" s="243"/>
      <c r="C19" s="128" t="s">
        <v>31</v>
      </c>
      <c r="D19" s="129" t="s">
        <v>95</v>
      </c>
      <c r="E19" s="118" t="s">
        <v>38</v>
      </c>
      <c r="F19" s="118" t="s">
        <v>39</v>
      </c>
      <c r="G19" s="118" t="s">
        <v>27</v>
      </c>
      <c r="H19" s="118" t="s">
        <v>28</v>
      </c>
      <c r="I19" s="118" t="s">
        <v>96</v>
      </c>
      <c r="J19" s="119">
        <v>12.6</v>
      </c>
      <c r="K19" s="101"/>
      <c r="L19" s="101"/>
      <c r="M19" s="101"/>
      <c r="N19" s="101"/>
      <c r="O19" s="101"/>
      <c r="P19" s="118">
        <f t="shared" ref="P19:P26" si="2">SUM(K19:O19)</f>
        <v>0</v>
      </c>
      <c r="Q19" s="130">
        <f t="shared" ref="Q19:Q26" si="3">+P19*J19</f>
        <v>0</v>
      </c>
      <c r="R19" s="85"/>
    </row>
    <row r="20" spans="1:18" s="94" customFormat="1" ht="14.4" thickBot="1" x14ac:dyDescent="0.35">
      <c r="A20" s="244"/>
      <c r="B20" s="243"/>
      <c r="C20" s="128" t="s">
        <v>31</v>
      </c>
      <c r="D20" s="129" t="s">
        <v>95</v>
      </c>
      <c r="E20" s="118" t="s">
        <v>38</v>
      </c>
      <c r="F20" s="118" t="s">
        <v>39</v>
      </c>
      <c r="G20" s="118" t="s">
        <v>27</v>
      </c>
      <c r="H20" s="118" t="s">
        <v>41</v>
      </c>
      <c r="I20" s="118" t="s">
        <v>96</v>
      </c>
      <c r="J20" s="119">
        <v>12.6</v>
      </c>
      <c r="K20" s="101"/>
      <c r="L20" s="101"/>
      <c r="M20" s="101"/>
      <c r="N20" s="101"/>
      <c r="O20" s="101"/>
      <c r="P20" s="118">
        <f t="shared" si="2"/>
        <v>0</v>
      </c>
      <c r="Q20" s="130">
        <f t="shared" si="3"/>
        <v>0</v>
      </c>
      <c r="R20" s="85"/>
    </row>
    <row r="21" spans="1:18" s="94" customFormat="1" ht="14.4" thickBot="1" x14ac:dyDescent="0.35">
      <c r="A21" s="244"/>
      <c r="B21" s="243"/>
      <c r="C21" s="131" t="s">
        <v>31</v>
      </c>
      <c r="D21" s="132" t="s">
        <v>95</v>
      </c>
      <c r="E21" s="133" t="s">
        <v>38</v>
      </c>
      <c r="F21" s="133" t="s">
        <v>39</v>
      </c>
      <c r="G21" s="133" t="s">
        <v>27</v>
      </c>
      <c r="H21" s="133" t="s">
        <v>29</v>
      </c>
      <c r="I21" s="133" t="s">
        <v>96</v>
      </c>
      <c r="J21" s="134">
        <v>12.6</v>
      </c>
      <c r="K21" s="135"/>
      <c r="L21" s="135"/>
      <c r="M21" s="135"/>
      <c r="N21" s="135"/>
      <c r="O21" s="135"/>
      <c r="P21" s="133">
        <f t="shared" si="2"/>
        <v>0</v>
      </c>
      <c r="Q21" s="136">
        <f t="shared" si="3"/>
        <v>0</v>
      </c>
      <c r="R21" s="85"/>
    </row>
    <row r="22" spans="1:18" s="94" customFormat="1" ht="14.4" thickBot="1" x14ac:dyDescent="0.35">
      <c r="A22" s="244"/>
      <c r="B22" s="243"/>
      <c r="C22" s="137" t="s">
        <v>31</v>
      </c>
      <c r="D22" s="138" t="s">
        <v>95</v>
      </c>
      <c r="E22" s="139" t="s">
        <v>42</v>
      </c>
      <c r="F22" s="139" t="s">
        <v>39</v>
      </c>
      <c r="G22" s="139" t="s">
        <v>27</v>
      </c>
      <c r="H22" s="139" t="s">
        <v>29</v>
      </c>
      <c r="I22" s="139" t="s">
        <v>96</v>
      </c>
      <c r="J22" s="140">
        <v>12.6</v>
      </c>
      <c r="K22" s="141"/>
      <c r="L22" s="141"/>
      <c r="M22" s="141"/>
      <c r="N22" s="141"/>
      <c r="O22" s="142"/>
      <c r="P22" s="139">
        <f t="shared" si="2"/>
        <v>0</v>
      </c>
      <c r="Q22" s="143">
        <f t="shared" si="3"/>
        <v>0</v>
      </c>
      <c r="R22" s="85"/>
    </row>
    <row r="23" spans="1:18" s="94" customFormat="1" ht="14.4" thickBot="1" x14ac:dyDescent="0.35">
      <c r="A23" s="244"/>
      <c r="B23" s="243"/>
      <c r="C23" s="144" t="s">
        <v>31</v>
      </c>
      <c r="D23" s="145" t="s">
        <v>95</v>
      </c>
      <c r="E23" s="115" t="s">
        <v>38</v>
      </c>
      <c r="F23" s="115" t="s">
        <v>39</v>
      </c>
      <c r="G23" s="115" t="s">
        <v>43</v>
      </c>
      <c r="H23" s="115" t="s">
        <v>30</v>
      </c>
      <c r="I23" s="115" t="s">
        <v>96</v>
      </c>
      <c r="J23" s="116">
        <v>9.6</v>
      </c>
      <c r="K23" s="117"/>
      <c r="L23" s="117"/>
      <c r="M23" s="117"/>
      <c r="N23" s="117"/>
      <c r="O23" s="117"/>
      <c r="P23" s="115">
        <f t="shared" si="2"/>
        <v>0</v>
      </c>
      <c r="Q23" s="146">
        <f t="shared" si="3"/>
        <v>0</v>
      </c>
      <c r="R23" s="85"/>
    </row>
    <row r="24" spans="1:18" s="94" customFormat="1" ht="14.4" thickBot="1" x14ac:dyDescent="0.35">
      <c r="A24" s="244"/>
      <c r="B24" s="243"/>
      <c r="C24" s="128" t="s">
        <v>31</v>
      </c>
      <c r="D24" s="129" t="s">
        <v>95</v>
      </c>
      <c r="E24" s="118" t="s">
        <v>38</v>
      </c>
      <c r="F24" s="118" t="s">
        <v>39</v>
      </c>
      <c r="G24" s="118" t="s">
        <v>43</v>
      </c>
      <c r="H24" s="118" t="s">
        <v>28</v>
      </c>
      <c r="I24" s="118" t="s">
        <v>96</v>
      </c>
      <c r="J24" s="119">
        <v>9.6</v>
      </c>
      <c r="K24" s="101"/>
      <c r="L24" s="101"/>
      <c r="M24" s="101"/>
      <c r="N24" s="101"/>
      <c r="O24" s="101"/>
      <c r="P24" s="118">
        <f t="shared" si="2"/>
        <v>0</v>
      </c>
      <c r="Q24" s="130">
        <f t="shared" si="3"/>
        <v>0</v>
      </c>
      <c r="R24" s="85"/>
    </row>
    <row r="25" spans="1:18" s="94" customFormat="1" ht="14.4" thickBot="1" x14ac:dyDescent="0.35">
      <c r="A25" s="244"/>
      <c r="B25" s="243"/>
      <c r="C25" s="128" t="s">
        <v>31</v>
      </c>
      <c r="D25" s="129" t="s">
        <v>95</v>
      </c>
      <c r="E25" s="118" t="s">
        <v>38</v>
      </c>
      <c r="F25" s="118" t="s">
        <v>39</v>
      </c>
      <c r="G25" s="118" t="s">
        <v>43</v>
      </c>
      <c r="H25" s="118" t="s">
        <v>41</v>
      </c>
      <c r="I25" s="118" t="s">
        <v>96</v>
      </c>
      <c r="J25" s="119">
        <v>9.6</v>
      </c>
      <c r="K25" s="101"/>
      <c r="L25" s="101"/>
      <c r="M25" s="101"/>
      <c r="N25" s="101"/>
      <c r="O25" s="101"/>
      <c r="P25" s="118">
        <f t="shared" si="2"/>
        <v>0</v>
      </c>
      <c r="Q25" s="130">
        <f t="shared" si="3"/>
        <v>0</v>
      </c>
      <c r="R25" s="85"/>
    </row>
    <row r="26" spans="1:18" s="94" customFormat="1" ht="14.4" thickBot="1" x14ac:dyDescent="0.35">
      <c r="A26" s="244"/>
      <c r="B26" s="243"/>
      <c r="C26" s="131" t="s">
        <v>31</v>
      </c>
      <c r="D26" s="132" t="s">
        <v>95</v>
      </c>
      <c r="E26" s="133" t="s">
        <v>38</v>
      </c>
      <c r="F26" s="133" t="s">
        <v>39</v>
      </c>
      <c r="G26" s="133" t="s">
        <v>43</v>
      </c>
      <c r="H26" s="133" t="s">
        <v>29</v>
      </c>
      <c r="I26" s="133" t="s">
        <v>96</v>
      </c>
      <c r="J26" s="134">
        <v>9.6</v>
      </c>
      <c r="K26" s="135"/>
      <c r="L26" s="135"/>
      <c r="M26" s="135"/>
      <c r="N26" s="135"/>
      <c r="O26" s="135"/>
      <c r="P26" s="133">
        <f t="shared" si="2"/>
        <v>0</v>
      </c>
      <c r="Q26" s="136">
        <f t="shared" si="3"/>
        <v>0</v>
      </c>
      <c r="R26" s="85"/>
    </row>
    <row r="27" spans="1:18" s="94" customFormat="1" ht="14.4" thickBot="1" x14ac:dyDescent="0.35">
      <c r="A27" s="244"/>
      <c r="B27" s="243"/>
      <c r="C27" s="122" t="s">
        <v>31</v>
      </c>
      <c r="D27" s="123" t="s">
        <v>101</v>
      </c>
      <c r="E27" s="124" t="s">
        <v>38</v>
      </c>
      <c r="F27" s="124" t="s">
        <v>39</v>
      </c>
      <c r="G27" s="124" t="s">
        <v>27</v>
      </c>
      <c r="H27" s="124" t="s">
        <v>28</v>
      </c>
      <c r="I27" s="124" t="s">
        <v>89</v>
      </c>
      <c r="J27" s="125">
        <v>12.6</v>
      </c>
      <c r="K27" s="126"/>
      <c r="L27" s="126"/>
      <c r="M27" s="126"/>
      <c r="N27" s="126"/>
      <c r="O27" s="126"/>
      <c r="P27" s="124">
        <f t="shared" ref="P27:P31" si="4">SUM(K27:O27)</f>
        <v>0</v>
      </c>
      <c r="Q27" s="127">
        <f t="shared" ref="Q27:Q31" si="5">+P27*J27</f>
        <v>0</v>
      </c>
      <c r="R27" s="85"/>
    </row>
    <row r="28" spans="1:18" s="94" customFormat="1" ht="14.4" thickBot="1" x14ac:dyDescent="0.35">
      <c r="A28" s="244"/>
      <c r="B28" s="243"/>
      <c r="C28" s="131" t="s">
        <v>31</v>
      </c>
      <c r="D28" s="132" t="s">
        <v>101</v>
      </c>
      <c r="E28" s="133" t="s">
        <v>38</v>
      </c>
      <c r="F28" s="133" t="s">
        <v>39</v>
      </c>
      <c r="G28" s="133" t="s">
        <v>27</v>
      </c>
      <c r="H28" s="133" t="s">
        <v>29</v>
      </c>
      <c r="I28" s="133" t="s">
        <v>89</v>
      </c>
      <c r="J28" s="134">
        <v>12.6</v>
      </c>
      <c r="K28" s="135"/>
      <c r="L28" s="135"/>
      <c r="M28" s="135"/>
      <c r="N28" s="135"/>
      <c r="O28" s="135"/>
      <c r="P28" s="133">
        <f t="shared" si="4"/>
        <v>0</v>
      </c>
      <c r="Q28" s="136">
        <f t="shared" si="5"/>
        <v>0</v>
      </c>
      <c r="R28" s="85"/>
    </row>
    <row r="29" spans="1:18" s="94" customFormat="1" ht="14.4" thickBot="1" x14ac:dyDescent="0.35">
      <c r="A29" s="244"/>
      <c r="B29" s="243"/>
      <c r="C29" s="137" t="s">
        <v>31</v>
      </c>
      <c r="D29" s="138" t="s">
        <v>101</v>
      </c>
      <c r="E29" s="139" t="s">
        <v>42</v>
      </c>
      <c r="F29" s="139" t="s">
        <v>39</v>
      </c>
      <c r="G29" s="139" t="s">
        <v>27</v>
      </c>
      <c r="H29" s="139" t="s">
        <v>29</v>
      </c>
      <c r="I29" s="139" t="s">
        <v>89</v>
      </c>
      <c r="J29" s="140">
        <v>12.6</v>
      </c>
      <c r="K29" s="141"/>
      <c r="L29" s="141"/>
      <c r="M29" s="141"/>
      <c r="N29" s="141"/>
      <c r="O29" s="142"/>
      <c r="P29" s="139">
        <f t="shared" si="4"/>
        <v>0</v>
      </c>
      <c r="Q29" s="143">
        <f t="shared" si="5"/>
        <v>0</v>
      </c>
      <c r="R29" s="85"/>
    </row>
    <row r="30" spans="1:18" s="94" customFormat="1" ht="14.4" thickBot="1" x14ac:dyDescent="0.35">
      <c r="A30" s="244"/>
      <c r="B30" s="243"/>
      <c r="C30" s="144" t="s">
        <v>31</v>
      </c>
      <c r="D30" s="145" t="s">
        <v>101</v>
      </c>
      <c r="E30" s="115" t="s">
        <v>38</v>
      </c>
      <c r="F30" s="115" t="s">
        <v>39</v>
      </c>
      <c r="G30" s="115" t="s">
        <v>43</v>
      </c>
      <c r="H30" s="115" t="s">
        <v>28</v>
      </c>
      <c r="I30" s="115" t="s">
        <v>89</v>
      </c>
      <c r="J30" s="116">
        <v>9.6</v>
      </c>
      <c r="K30" s="117"/>
      <c r="L30" s="117"/>
      <c r="M30" s="117"/>
      <c r="N30" s="117"/>
      <c r="O30" s="117"/>
      <c r="P30" s="115">
        <f t="shared" si="4"/>
        <v>0</v>
      </c>
      <c r="Q30" s="146">
        <f t="shared" si="5"/>
        <v>0</v>
      </c>
      <c r="R30" s="85"/>
    </row>
    <row r="31" spans="1:18" s="94" customFormat="1" ht="15" customHeight="1" thickBot="1" x14ac:dyDescent="0.35">
      <c r="A31" s="244"/>
      <c r="B31" s="243"/>
      <c r="C31" s="147" t="s">
        <v>31</v>
      </c>
      <c r="D31" s="145" t="s">
        <v>101</v>
      </c>
      <c r="E31" s="149" t="s">
        <v>38</v>
      </c>
      <c r="F31" s="149" t="s">
        <v>39</v>
      </c>
      <c r="G31" s="149" t="s">
        <v>43</v>
      </c>
      <c r="H31" s="149" t="s">
        <v>29</v>
      </c>
      <c r="I31" s="149" t="s">
        <v>89</v>
      </c>
      <c r="J31" s="150">
        <v>9.6</v>
      </c>
      <c r="K31" s="151"/>
      <c r="L31" s="151"/>
      <c r="M31" s="151"/>
      <c r="N31" s="151"/>
      <c r="O31" s="151"/>
      <c r="P31" s="149">
        <f t="shared" si="4"/>
        <v>0</v>
      </c>
      <c r="Q31" s="152">
        <f t="shared" si="5"/>
        <v>0</v>
      </c>
      <c r="R31" s="85"/>
    </row>
    <row r="32" spans="1:18" s="94" customFormat="1" ht="14.4" thickBot="1" x14ac:dyDescent="0.35">
      <c r="A32" s="244"/>
      <c r="B32" s="243"/>
      <c r="C32" s="122" t="s">
        <v>31</v>
      </c>
      <c r="D32" s="123" t="s">
        <v>97</v>
      </c>
      <c r="E32" s="124" t="s">
        <v>38</v>
      </c>
      <c r="F32" s="124" t="s">
        <v>39</v>
      </c>
      <c r="G32" s="124" t="s">
        <v>27</v>
      </c>
      <c r="H32" s="124" t="s">
        <v>40</v>
      </c>
      <c r="I32" s="124" t="s">
        <v>98</v>
      </c>
      <c r="J32" s="125">
        <v>12.6</v>
      </c>
      <c r="K32" s="126"/>
      <c r="L32" s="126"/>
      <c r="M32" s="126"/>
      <c r="N32" s="126"/>
      <c r="O32" s="126"/>
      <c r="P32" s="124">
        <f>SUM(K32:O32)</f>
        <v>0</v>
      </c>
      <c r="Q32" s="127">
        <f>+P32*J32</f>
        <v>0</v>
      </c>
      <c r="R32" s="85"/>
    </row>
    <row r="33" spans="1:18" s="94" customFormat="1" ht="14.4" thickBot="1" x14ac:dyDescent="0.35">
      <c r="A33" s="244"/>
      <c r="B33" s="243"/>
      <c r="C33" s="128" t="s">
        <v>31</v>
      </c>
      <c r="D33" s="129" t="s">
        <v>97</v>
      </c>
      <c r="E33" s="118" t="s">
        <v>38</v>
      </c>
      <c r="F33" s="118" t="s">
        <v>39</v>
      </c>
      <c r="G33" s="118" t="s">
        <v>27</v>
      </c>
      <c r="H33" s="118" t="s">
        <v>28</v>
      </c>
      <c r="I33" s="118" t="s">
        <v>98</v>
      </c>
      <c r="J33" s="119">
        <v>12.6</v>
      </c>
      <c r="K33" s="101"/>
      <c r="L33" s="101"/>
      <c r="M33" s="101"/>
      <c r="N33" s="101"/>
      <c r="O33" s="101"/>
      <c r="P33" s="118">
        <f t="shared" ref="P33:P40" si="6">SUM(K33:O33)</f>
        <v>0</v>
      </c>
      <c r="Q33" s="130">
        <f t="shared" ref="Q33:Q40" si="7">+P33*J33</f>
        <v>0</v>
      </c>
      <c r="R33" s="85"/>
    </row>
    <row r="34" spans="1:18" s="94" customFormat="1" ht="14.4" thickBot="1" x14ac:dyDescent="0.35">
      <c r="A34" s="244"/>
      <c r="B34" s="243"/>
      <c r="C34" s="128" t="s">
        <v>31</v>
      </c>
      <c r="D34" s="129" t="s">
        <v>97</v>
      </c>
      <c r="E34" s="118" t="s">
        <v>38</v>
      </c>
      <c r="F34" s="118" t="s">
        <v>39</v>
      </c>
      <c r="G34" s="118" t="s">
        <v>27</v>
      </c>
      <c r="H34" s="118" t="s">
        <v>41</v>
      </c>
      <c r="I34" s="118" t="s">
        <v>98</v>
      </c>
      <c r="J34" s="119">
        <v>12.6</v>
      </c>
      <c r="K34" s="101"/>
      <c r="L34" s="101"/>
      <c r="M34" s="101"/>
      <c r="N34" s="101"/>
      <c r="O34" s="101"/>
      <c r="P34" s="118">
        <f t="shared" si="6"/>
        <v>0</v>
      </c>
      <c r="Q34" s="130">
        <f t="shared" si="7"/>
        <v>0</v>
      </c>
      <c r="R34" s="85"/>
    </row>
    <row r="35" spans="1:18" s="94" customFormat="1" ht="14.4" thickBot="1" x14ac:dyDescent="0.35">
      <c r="A35" s="244"/>
      <c r="B35" s="243"/>
      <c r="C35" s="131" t="s">
        <v>31</v>
      </c>
      <c r="D35" s="132" t="s">
        <v>97</v>
      </c>
      <c r="E35" s="133" t="s">
        <v>38</v>
      </c>
      <c r="F35" s="133" t="s">
        <v>39</v>
      </c>
      <c r="G35" s="133" t="s">
        <v>27</v>
      </c>
      <c r="H35" s="133" t="s">
        <v>29</v>
      </c>
      <c r="I35" s="133" t="s">
        <v>41</v>
      </c>
      <c r="J35" s="134">
        <v>12.6</v>
      </c>
      <c r="K35" s="135"/>
      <c r="L35" s="135"/>
      <c r="M35" s="135"/>
      <c r="N35" s="135"/>
      <c r="O35" s="135"/>
      <c r="P35" s="133">
        <f t="shared" si="6"/>
        <v>0</v>
      </c>
      <c r="Q35" s="136">
        <f t="shared" si="7"/>
        <v>0</v>
      </c>
      <c r="R35" s="85"/>
    </row>
    <row r="36" spans="1:18" s="94" customFormat="1" ht="14.4" thickBot="1" x14ac:dyDescent="0.35">
      <c r="A36" s="244"/>
      <c r="B36" s="243"/>
      <c r="C36" s="137" t="s">
        <v>31</v>
      </c>
      <c r="D36" s="138" t="s">
        <v>97</v>
      </c>
      <c r="E36" s="139" t="s">
        <v>42</v>
      </c>
      <c r="F36" s="139" t="s">
        <v>39</v>
      </c>
      <c r="G36" s="139" t="s">
        <v>27</v>
      </c>
      <c r="H36" s="139" t="s">
        <v>29</v>
      </c>
      <c r="I36" s="139" t="s">
        <v>41</v>
      </c>
      <c r="J36" s="140">
        <v>12.6</v>
      </c>
      <c r="K36" s="141"/>
      <c r="L36" s="141"/>
      <c r="M36" s="141"/>
      <c r="N36" s="141"/>
      <c r="O36" s="142"/>
      <c r="P36" s="139">
        <f t="shared" si="6"/>
        <v>0</v>
      </c>
      <c r="Q36" s="143">
        <f t="shared" si="7"/>
        <v>0</v>
      </c>
      <c r="R36" s="85"/>
    </row>
    <row r="37" spans="1:18" s="94" customFormat="1" ht="14.4" thickBot="1" x14ac:dyDescent="0.35">
      <c r="A37" s="244"/>
      <c r="B37" s="243"/>
      <c r="C37" s="144" t="s">
        <v>31</v>
      </c>
      <c r="D37" s="145" t="s">
        <v>97</v>
      </c>
      <c r="E37" s="115" t="s">
        <v>38</v>
      </c>
      <c r="F37" s="115" t="s">
        <v>39</v>
      </c>
      <c r="G37" s="115" t="s">
        <v>43</v>
      </c>
      <c r="H37" s="115" t="s">
        <v>30</v>
      </c>
      <c r="I37" s="115" t="s">
        <v>98</v>
      </c>
      <c r="J37" s="116">
        <v>9.6</v>
      </c>
      <c r="K37" s="117"/>
      <c r="L37" s="117"/>
      <c r="M37" s="117"/>
      <c r="N37" s="117"/>
      <c r="O37" s="117"/>
      <c r="P37" s="115">
        <f t="shared" si="6"/>
        <v>0</v>
      </c>
      <c r="Q37" s="146">
        <f t="shared" si="7"/>
        <v>0</v>
      </c>
      <c r="R37" s="85"/>
    </row>
    <row r="38" spans="1:18" s="94" customFormat="1" ht="14.4" thickBot="1" x14ac:dyDescent="0.35">
      <c r="A38" s="244"/>
      <c r="B38" s="243"/>
      <c r="C38" s="128" t="s">
        <v>31</v>
      </c>
      <c r="D38" s="129" t="s">
        <v>97</v>
      </c>
      <c r="E38" s="118" t="s">
        <v>38</v>
      </c>
      <c r="F38" s="118" t="s">
        <v>39</v>
      </c>
      <c r="G38" s="118" t="s">
        <v>43</v>
      </c>
      <c r="H38" s="118" t="s">
        <v>28</v>
      </c>
      <c r="I38" s="118" t="s">
        <v>98</v>
      </c>
      <c r="J38" s="119">
        <v>9.6</v>
      </c>
      <c r="K38" s="101"/>
      <c r="L38" s="101"/>
      <c r="M38" s="101"/>
      <c r="N38" s="101"/>
      <c r="O38" s="101"/>
      <c r="P38" s="118">
        <f t="shared" si="6"/>
        <v>0</v>
      </c>
      <c r="Q38" s="130">
        <f t="shared" si="7"/>
        <v>0</v>
      </c>
      <c r="R38" s="85"/>
    </row>
    <row r="39" spans="1:18" s="94" customFormat="1" ht="14.4" thickBot="1" x14ac:dyDescent="0.35">
      <c r="A39" s="244"/>
      <c r="B39" s="243"/>
      <c r="C39" s="128" t="s">
        <v>31</v>
      </c>
      <c r="D39" s="129" t="s">
        <v>97</v>
      </c>
      <c r="E39" s="118" t="s">
        <v>38</v>
      </c>
      <c r="F39" s="118" t="s">
        <v>39</v>
      </c>
      <c r="G39" s="118" t="s">
        <v>43</v>
      </c>
      <c r="H39" s="118" t="s">
        <v>41</v>
      </c>
      <c r="I39" s="118" t="s">
        <v>98</v>
      </c>
      <c r="J39" s="119">
        <v>9.6</v>
      </c>
      <c r="K39" s="101"/>
      <c r="L39" s="101"/>
      <c r="M39" s="101"/>
      <c r="N39" s="101"/>
      <c r="O39" s="101"/>
      <c r="P39" s="118">
        <f t="shared" si="6"/>
        <v>0</v>
      </c>
      <c r="Q39" s="130">
        <f t="shared" si="7"/>
        <v>0</v>
      </c>
      <c r="R39" s="85"/>
    </row>
    <row r="40" spans="1:18" s="94" customFormat="1" ht="14.4" thickBot="1" x14ac:dyDescent="0.35">
      <c r="A40" s="244"/>
      <c r="B40" s="243"/>
      <c r="C40" s="147" t="s">
        <v>31</v>
      </c>
      <c r="D40" s="148" t="s">
        <v>97</v>
      </c>
      <c r="E40" s="149" t="s">
        <v>38</v>
      </c>
      <c r="F40" s="149" t="s">
        <v>39</v>
      </c>
      <c r="G40" s="149" t="s">
        <v>43</v>
      </c>
      <c r="H40" s="149" t="s">
        <v>29</v>
      </c>
      <c r="I40" s="149" t="s">
        <v>41</v>
      </c>
      <c r="J40" s="150">
        <v>9.6</v>
      </c>
      <c r="K40" s="151"/>
      <c r="L40" s="151"/>
      <c r="M40" s="151"/>
      <c r="N40" s="151"/>
      <c r="O40" s="151"/>
      <c r="P40" s="149">
        <f t="shared" si="6"/>
        <v>0</v>
      </c>
      <c r="Q40" s="152">
        <f t="shared" si="7"/>
        <v>0</v>
      </c>
      <c r="R40" s="85"/>
    </row>
    <row r="41" spans="1:18" s="94" customFormat="1" ht="14.4" thickBot="1" x14ac:dyDescent="0.35">
      <c r="A41" s="244"/>
      <c r="B41" s="243"/>
      <c r="C41" s="122" t="s">
        <v>31</v>
      </c>
      <c r="D41" s="123" t="s">
        <v>99</v>
      </c>
      <c r="E41" s="124" t="s">
        <v>38</v>
      </c>
      <c r="F41" s="124" t="s">
        <v>39</v>
      </c>
      <c r="G41" s="124" t="s">
        <v>27</v>
      </c>
      <c r="H41" s="124" t="s">
        <v>28</v>
      </c>
      <c r="I41" s="124" t="s">
        <v>96</v>
      </c>
      <c r="J41" s="125">
        <v>12.6</v>
      </c>
      <c r="K41" s="126"/>
      <c r="L41" s="126"/>
      <c r="M41" s="126"/>
      <c r="N41" s="126"/>
      <c r="O41" s="126"/>
      <c r="P41" s="124">
        <f t="shared" ref="P41:P45" si="8">SUM(K41:O41)</f>
        <v>0</v>
      </c>
      <c r="Q41" s="127">
        <f t="shared" ref="Q41:Q45" si="9">+P41*J41</f>
        <v>0</v>
      </c>
      <c r="R41" s="85"/>
    </row>
    <row r="42" spans="1:18" s="94" customFormat="1" ht="14.4" thickBot="1" x14ac:dyDescent="0.35">
      <c r="A42" s="244"/>
      <c r="B42" s="243"/>
      <c r="C42" s="131" t="s">
        <v>31</v>
      </c>
      <c r="D42" s="132" t="s">
        <v>99</v>
      </c>
      <c r="E42" s="133" t="s">
        <v>38</v>
      </c>
      <c r="F42" s="133" t="s">
        <v>39</v>
      </c>
      <c r="G42" s="133" t="s">
        <v>27</v>
      </c>
      <c r="H42" s="133" t="s">
        <v>29</v>
      </c>
      <c r="I42" s="133" t="s">
        <v>28</v>
      </c>
      <c r="J42" s="134">
        <v>12.6</v>
      </c>
      <c r="K42" s="135"/>
      <c r="L42" s="135"/>
      <c r="M42" s="135"/>
      <c r="N42" s="135"/>
      <c r="O42" s="135"/>
      <c r="P42" s="133">
        <f t="shared" si="8"/>
        <v>0</v>
      </c>
      <c r="Q42" s="136">
        <f t="shared" si="9"/>
        <v>0</v>
      </c>
      <c r="R42" s="85"/>
    </row>
    <row r="43" spans="1:18" s="94" customFormat="1" ht="21" customHeight="1" thickBot="1" x14ac:dyDescent="0.35">
      <c r="A43" s="244"/>
      <c r="B43" s="243"/>
      <c r="C43" s="137" t="s">
        <v>31</v>
      </c>
      <c r="D43" s="138" t="s">
        <v>99</v>
      </c>
      <c r="E43" s="139" t="s">
        <v>42</v>
      </c>
      <c r="F43" s="139" t="s">
        <v>39</v>
      </c>
      <c r="G43" s="139" t="s">
        <v>27</v>
      </c>
      <c r="H43" s="139" t="s">
        <v>29</v>
      </c>
      <c r="I43" s="139" t="s">
        <v>28</v>
      </c>
      <c r="J43" s="140">
        <v>12.6</v>
      </c>
      <c r="K43" s="141"/>
      <c r="L43" s="141"/>
      <c r="M43" s="141"/>
      <c r="N43" s="141"/>
      <c r="O43" s="142"/>
      <c r="P43" s="139">
        <f t="shared" si="8"/>
        <v>0</v>
      </c>
      <c r="Q43" s="143">
        <f t="shared" si="9"/>
        <v>0</v>
      </c>
      <c r="R43" s="85"/>
    </row>
    <row r="44" spans="1:18" s="94" customFormat="1" ht="14.4" thickBot="1" x14ac:dyDescent="0.35">
      <c r="A44" s="244"/>
      <c r="B44" s="243"/>
      <c r="C44" s="144" t="s">
        <v>31</v>
      </c>
      <c r="D44" s="145" t="s">
        <v>99</v>
      </c>
      <c r="E44" s="115" t="s">
        <v>38</v>
      </c>
      <c r="F44" s="115" t="s">
        <v>39</v>
      </c>
      <c r="G44" s="115" t="s">
        <v>43</v>
      </c>
      <c r="H44" s="115" t="s">
        <v>28</v>
      </c>
      <c r="I44" s="115" t="s">
        <v>96</v>
      </c>
      <c r="J44" s="116">
        <v>9.6</v>
      </c>
      <c r="K44" s="117"/>
      <c r="L44" s="117"/>
      <c r="M44" s="117"/>
      <c r="N44" s="117"/>
      <c r="O44" s="117"/>
      <c r="P44" s="115">
        <f t="shared" si="8"/>
        <v>0</v>
      </c>
      <c r="Q44" s="146">
        <f t="shared" si="9"/>
        <v>0</v>
      </c>
      <c r="R44" s="85"/>
    </row>
    <row r="45" spans="1:18" s="94" customFormat="1" ht="22.2" customHeight="1" thickBot="1" x14ac:dyDescent="0.35">
      <c r="A45" s="244"/>
      <c r="B45" s="243"/>
      <c r="C45" s="147" t="s">
        <v>31</v>
      </c>
      <c r="D45" s="148" t="s">
        <v>99</v>
      </c>
      <c r="E45" s="149" t="s">
        <v>38</v>
      </c>
      <c r="F45" s="149" t="s">
        <v>39</v>
      </c>
      <c r="G45" s="149" t="s">
        <v>43</v>
      </c>
      <c r="H45" s="149" t="s">
        <v>29</v>
      </c>
      <c r="I45" s="149" t="s">
        <v>28</v>
      </c>
      <c r="J45" s="150">
        <v>9.6</v>
      </c>
      <c r="K45" s="151"/>
      <c r="L45" s="151"/>
      <c r="M45" s="151"/>
      <c r="N45" s="151"/>
      <c r="O45" s="151"/>
      <c r="P45" s="149">
        <f t="shared" si="8"/>
        <v>0</v>
      </c>
      <c r="Q45" s="152">
        <f t="shared" si="9"/>
        <v>0</v>
      </c>
      <c r="R45" s="85"/>
    </row>
    <row r="46" spans="1:18" s="94" customFormat="1" ht="14.4" thickBot="1" x14ac:dyDescent="0.35">
      <c r="A46" s="244"/>
      <c r="B46" s="243"/>
      <c r="C46" s="122" t="s">
        <v>88</v>
      </c>
      <c r="D46" s="123" t="s">
        <v>44</v>
      </c>
      <c r="E46" s="124" t="s">
        <v>38</v>
      </c>
      <c r="F46" s="124" t="s">
        <v>39</v>
      </c>
      <c r="G46" s="124" t="s">
        <v>27</v>
      </c>
      <c r="H46" s="124" t="s">
        <v>40</v>
      </c>
      <c r="I46" s="124" t="s">
        <v>29</v>
      </c>
      <c r="J46" s="125">
        <v>12.6</v>
      </c>
      <c r="K46" s="126"/>
      <c r="L46" s="126"/>
      <c r="M46" s="126"/>
      <c r="N46" s="126"/>
      <c r="O46" s="126"/>
      <c r="P46" s="124">
        <f>SUM(K46:O46)</f>
        <v>0</v>
      </c>
      <c r="Q46" s="127">
        <f>+P46*J46</f>
        <v>0</v>
      </c>
      <c r="R46" s="85"/>
    </row>
    <row r="47" spans="1:18" s="94" customFormat="1" ht="14.4" thickBot="1" x14ac:dyDescent="0.35">
      <c r="A47" s="244"/>
      <c r="B47" s="243"/>
      <c r="C47" s="128" t="s">
        <v>88</v>
      </c>
      <c r="D47" s="129" t="s">
        <v>44</v>
      </c>
      <c r="E47" s="118" t="s">
        <v>38</v>
      </c>
      <c r="F47" s="118" t="s">
        <v>39</v>
      </c>
      <c r="G47" s="118" t="s">
        <v>27</v>
      </c>
      <c r="H47" s="118" t="s">
        <v>28</v>
      </c>
      <c r="I47" s="118" t="s">
        <v>29</v>
      </c>
      <c r="J47" s="119">
        <v>12.6</v>
      </c>
      <c r="K47" s="101"/>
      <c r="L47" s="101"/>
      <c r="M47" s="101"/>
      <c r="N47" s="101"/>
      <c r="O47" s="101"/>
      <c r="P47" s="118">
        <f t="shared" ref="P47:P54" si="10">SUM(K47:O47)</f>
        <v>0</v>
      </c>
      <c r="Q47" s="130">
        <f t="shared" ref="Q47:Q54" si="11">+P47*J47</f>
        <v>0</v>
      </c>
      <c r="R47" s="85"/>
    </row>
    <row r="48" spans="1:18" s="94" customFormat="1" ht="17.399999999999999" customHeight="1" thickBot="1" x14ac:dyDescent="0.35">
      <c r="A48" s="244"/>
      <c r="B48" s="243"/>
      <c r="C48" s="128" t="s">
        <v>88</v>
      </c>
      <c r="D48" s="129" t="s">
        <v>44</v>
      </c>
      <c r="E48" s="118" t="s">
        <v>38</v>
      </c>
      <c r="F48" s="118" t="s">
        <v>39</v>
      </c>
      <c r="G48" s="118" t="s">
        <v>27</v>
      </c>
      <c r="H48" s="118" t="s">
        <v>41</v>
      </c>
      <c r="I48" s="118" t="s">
        <v>29</v>
      </c>
      <c r="J48" s="119">
        <v>12.6</v>
      </c>
      <c r="K48" s="101"/>
      <c r="L48" s="101"/>
      <c r="M48" s="101"/>
      <c r="N48" s="101"/>
      <c r="O48" s="101"/>
      <c r="P48" s="118">
        <f t="shared" si="10"/>
        <v>0</v>
      </c>
      <c r="Q48" s="130">
        <f t="shared" si="11"/>
        <v>0</v>
      </c>
      <c r="R48" s="85"/>
    </row>
    <row r="49" spans="1:18" s="94" customFormat="1" ht="14.4" thickBot="1" x14ac:dyDescent="0.35">
      <c r="A49" s="244"/>
      <c r="B49" s="243"/>
      <c r="C49" s="131" t="s">
        <v>88</v>
      </c>
      <c r="D49" s="132" t="s">
        <v>44</v>
      </c>
      <c r="E49" s="133" t="s">
        <v>38</v>
      </c>
      <c r="F49" s="133" t="s">
        <v>39</v>
      </c>
      <c r="G49" s="133" t="s">
        <v>27</v>
      </c>
      <c r="H49" s="133" t="s">
        <v>29</v>
      </c>
      <c r="I49" s="133" t="s">
        <v>28</v>
      </c>
      <c r="J49" s="134">
        <v>12.6</v>
      </c>
      <c r="K49" s="135"/>
      <c r="L49" s="135"/>
      <c r="M49" s="135"/>
      <c r="N49" s="135"/>
      <c r="O49" s="135"/>
      <c r="P49" s="133">
        <f t="shared" si="10"/>
        <v>0</v>
      </c>
      <c r="Q49" s="136">
        <f t="shared" si="11"/>
        <v>0</v>
      </c>
      <c r="R49" s="85"/>
    </row>
    <row r="50" spans="1:18" s="94" customFormat="1" ht="19.2" customHeight="1" thickBot="1" x14ac:dyDescent="0.35">
      <c r="A50" s="244"/>
      <c r="B50" s="243"/>
      <c r="C50" s="137" t="s">
        <v>88</v>
      </c>
      <c r="D50" s="138" t="s">
        <v>44</v>
      </c>
      <c r="E50" s="139" t="s">
        <v>42</v>
      </c>
      <c r="F50" s="139" t="s">
        <v>39</v>
      </c>
      <c r="G50" s="139" t="s">
        <v>27</v>
      </c>
      <c r="H50" s="139" t="s">
        <v>29</v>
      </c>
      <c r="I50" s="139" t="s">
        <v>28</v>
      </c>
      <c r="J50" s="140">
        <v>12.6</v>
      </c>
      <c r="K50" s="141"/>
      <c r="L50" s="141"/>
      <c r="M50" s="141"/>
      <c r="N50" s="141"/>
      <c r="O50" s="142"/>
      <c r="P50" s="139">
        <f t="shared" si="10"/>
        <v>0</v>
      </c>
      <c r="Q50" s="143">
        <f t="shared" si="11"/>
        <v>0</v>
      </c>
      <c r="R50" s="85"/>
    </row>
    <row r="51" spans="1:18" s="94" customFormat="1" ht="14.4" thickBot="1" x14ac:dyDescent="0.35">
      <c r="A51" s="244"/>
      <c r="B51" s="243"/>
      <c r="C51" s="144" t="s">
        <v>88</v>
      </c>
      <c r="D51" s="145" t="s">
        <v>44</v>
      </c>
      <c r="E51" s="115" t="s">
        <v>38</v>
      </c>
      <c r="F51" s="115" t="s">
        <v>39</v>
      </c>
      <c r="G51" s="115" t="s">
        <v>43</v>
      </c>
      <c r="H51" s="115" t="s">
        <v>30</v>
      </c>
      <c r="I51" s="115" t="s">
        <v>29</v>
      </c>
      <c r="J51" s="116">
        <v>9.6</v>
      </c>
      <c r="K51" s="117"/>
      <c r="L51" s="117"/>
      <c r="M51" s="117"/>
      <c r="N51" s="117"/>
      <c r="O51" s="117"/>
      <c r="P51" s="115">
        <f t="shared" si="10"/>
        <v>0</v>
      </c>
      <c r="Q51" s="146">
        <f t="shared" si="11"/>
        <v>0</v>
      </c>
      <c r="R51" s="85"/>
    </row>
    <row r="52" spans="1:18" s="94" customFormat="1" ht="14.4" thickBot="1" x14ac:dyDescent="0.35">
      <c r="A52" s="244"/>
      <c r="B52" s="243"/>
      <c r="C52" s="128" t="s">
        <v>88</v>
      </c>
      <c r="D52" s="129" t="s">
        <v>44</v>
      </c>
      <c r="E52" s="118" t="s">
        <v>38</v>
      </c>
      <c r="F52" s="118" t="s">
        <v>39</v>
      </c>
      <c r="G52" s="118" t="s">
        <v>43</v>
      </c>
      <c r="H52" s="118" t="s">
        <v>28</v>
      </c>
      <c r="I52" s="118" t="s">
        <v>29</v>
      </c>
      <c r="J52" s="119">
        <v>9.6</v>
      </c>
      <c r="K52" s="101"/>
      <c r="L52" s="101"/>
      <c r="M52" s="101"/>
      <c r="N52" s="101"/>
      <c r="O52" s="101"/>
      <c r="P52" s="118">
        <f t="shared" si="10"/>
        <v>0</v>
      </c>
      <c r="Q52" s="130">
        <f t="shared" si="11"/>
        <v>0</v>
      </c>
      <c r="R52" s="85"/>
    </row>
    <row r="53" spans="1:18" s="94" customFormat="1" ht="14.4" thickBot="1" x14ac:dyDescent="0.35">
      <c r="A53" s="244"/>
      <c r="B53" s="243"/>
      <c r="C53" s="128" t="s">
        <v>88</v>
      </c>
      <c r="D53" s="129" t="s">
        <v>44</v>
      </c>
      <c r="E53" s="118" t="s">
        <v>38</v>
      </c>
      <c r="F53" s="118" t="s">
        <v>39</v>
      </c>
      <c r="G53" s="118" t="s">
        <v>43</v>
      </c>
      <c r="H53" s="118" t="s">
        <v>41</v>
      </c>
      <c r="I53" s="118" t="s">
        <v>29</v>
      </c>
      <c r="J53" s="119">
        <v>9.6</v>
      </c>
      <c r="K53" s="101"/>
      <c r="L53" s="101"/>
      <c r="M53" s="101"/>
      <c r="N53" s="101"/>
      <c r="O53" s="101"/>
      <c r="P53" s="118">
        <f t="shared" si="10"/>
        <v>0</v>
      </c>
      <c r="Q53" s="130">
        <f t="shared" si="11"/>
        <v>0</v>
      </c>
      <c r="R53" s="85"/>
    </row>
    <row r="54" spans="1:18" s="94" customFormat="1" ht="18.600000000000001" customHeight="1" thickBot="1" x14ac:dyDescent="0.35">
      <c r="A54" s="244"/>
      <c r="B54" s="243"/>
      <c r="C54" s="147" t="s">
        <v>88</v>
      </c>
      <c r="D54" s="148" t="s">
        <v>44</v>
      </c>
      <c r="E54" s="149" t="s">
        <v>38</v>
      </c>
      <c r="F54" s="149" t="s">
        <v>39</v>
      </c>
      <c r="G54" s="149" t="s">
        <v>43</v>
      </c>
      <c r="H54" s="149" t="s">
        <v>29</v>
      </c>
      <c r="I54" s="149" t="s">
        <v>28</v>
      </c>
      <c r="J54" s="150">
        <v>9.6</v>
      </c>
      <c r="K54" s="151"/>
      <c r="L54" s="151"/>
      <c r="M54" s="151"/>
      <c r="N54" s="151"/>
      <c r="O54" s="151"/>
      <c r="P54" s="149">
        <f t="shared" si="10"/>
        <v>0</v>
      </c>
      <c r="Q54" s="152">
        <f t="shared" si="11"/>
        <v>0</v>
      </c>
      <c r="R54" s="85"/>
    </row>
    <row r="55" spans="1:18" s="94" customFormat="1" ht="14.4" thickBot="1" x14ac:dyDescent="0.35">
      <c r="A55" s="244"/>
      <c r="B55" s="243"/>
      <c r="C55" s="144" t="s">
        <v>88</v>
      </c>
      <c r="D55" s="145" t="s">
        <v>45</v>
      </c>
      <c r="E55" s="115" t="s">
        <v>38</v>
      </c>
      <c r="F55" s="115" t="s">
        <v>39</v>
      </c>
      <c r="G55" s="115" t="s">
        <v>27</v>
      </c>
      <c r="H55" s="115" t="s">
        <v>40</v>
      </c>
      <c r="I55" s="115" t="s">
        <v>29</v>
      </c>
      <c r="J55" s="116">
        <v>12.6</v>
      </c>
      <c r="K55" s="117"/>
      <c r="L55" s="117"/>
      <c r="M55" s="117"/>
      <c r="N55" s="117"/>
      <c r="O55" s="117"/>
      <c r="P55" s="115">
        <f>SUM(K55:O55)</f>
        <v>0</v>
      </c>
      <c r="Q55" s="146">
        <f>+P55*J55</f>
        <v>0</v>
      </c>
      <c r="R55" s="85"/>
    </row>
    <row r="56" spans="1:18" s="94" customFormat="1" ht="14.4" thickBot="1" x14ac:dyDescent="0.35">
      <c r="A56" s="244"/>
      <c r="B56" s="243"/>
      <c r="C56" s="128" t="s">
        <v>88</v>
      </c>
      <c r="D56" s="129" t="s">
        <v>45</v>
      </c>
      <c r="E56" s="118" t="s">
        <v>38</v>
      </c>
      <c r="F56" s="118" t="s">
        <v>39</v>
      </c>
      <c r="G56" s="118" t="s">
        <v>27</v>
      </c>
      <c r="H56" s="118" t="s">
        <v>28</v>
      </c>
      <c r="I56" s="118" t="s">
        <v>29</v>
      </c>
      <c r="J56" s="119">
        <v>12.6</v>
      </c>
      <c r="K56" s="101"/>
      <c r="L56" s="101"/>
      <c r="M56" s="101"/>
      <c r="N56" s="101"/>
      <c r="O56" s="101"/>
      <c r="P56" s="118">
        <f t="shared" ref="P56:P63" si="12">SUM(K56:O56)</f>
        <v>0</v>
      </c>
      <c r="Q56" s="130">
        <f t="shared" ref="Q56:Q63" si="13">+P56*J56</f>
        <v>0</v>
      </c>
      <c r="R56" s="85"/>
    </row>
    <row r="57" spans="1:18" s="94" customFormat="1" ht="14.4" thickBot="1" x14ac:dyDescent="0.35">
      <c r="A57" s="244"/>
      <c r="B57" s="243"/>
      <c r="C57" s="128" t="s">
        <v>88</v>
      </c>
      <c r="D57" s="129" t="s">
        <v>45</v>
      </c>
      <c r="E57" s="118" t="s">
        <v>38</v>
      </c>
      <c r="F57" s="118" t="s">
        <v>39</v>
      </c>
      <c r="G57" s="118" t="s">
        <v>27</v>
      </c>
      <c r="H57" s="118" t="s">
        <v>41</v>
      </c>
      <c r="I57" s="118" t="s">
        <v>29</v>
      </c>
      <c r="J57" s="119">
        <v>12.6</v>
      </c>
      <c r="K57" s="101"/>
      <c r="L57" s="101"/>
      <c r="M57" s="101"/>
      <c r="N57" s="101"/>
      <c r="O57" s="101"/>
      <c r="P57" s="118">
        <f t="shared" si="12"/>
        <v>0</v>
      </c>
      <c r="Q57" s="130">
        <f t="shared" si="13"/>
        <v>0</v>
      </c>
      <c r="R57" s="85"/>
    </row>
    <row r="58" spans="1:18" s="94" customFormat="1" ht="14.4" thickBot="1" x14ac:dyDescent="0.35">
      <c r="A58" s="244"/>
      <c r="B58" s="243"/>
      <c r="C58" s="131" t="s">
        <v>88</v>
      </c>
      <c r="D58" s="132" t="s">
        <v>45</v>
      </c>
      <c r="E58" s="133" t="s">
        <v>38</v>
      </c>
      <c r="F58" s="133" t="s">
        <v>39</v>
      </c>
      <c r="G58" s="133" t="s">
        <v>27</v>
      </c>
      <c r="H58" s="133" t="s">
        <v>29</v>
      </c>
      <c r="I58" s="133" t="s">
        <v>28</v>
      </c>
      <c r="J58" s="134">
        <v>12.6</v>
      </c>
      <c r="K58" s="135"/>
      <c r="L58" s="135"/>
      <c r="M58" s="135"/>
      <c r="N58" s="135"/>
      <c r="O58" s="135"/>
      <c r="P58" s="133">
        <f t="shared" si="12"/>
        <v>0</v>
      </c>
      <c r="Q58" s="136">
        <f t="shared" si="13"/>
        <v>0</v>
      </c>
      <c r="R58" s="85"/>
    </row>
    <row r="59" spans="1:18" s="94" customFormat="1" ht="14.4" thickBot="1" x14ac:dyDescent="0.35">
      <c r="A59" s="244"/>
      <c r="B59" s="243"/>
      <c r="C59" s="137" t="s">
        <v>88</v>
      </c>
      <c r="D59" s="138" t="s">
        <v>45</v>
      </c>
      <c r="E59" s="139" t="s">
        <v>42</v>
      </c>
      <c r="F59" s="139" t="s">
        <v>39</v>
      </c>
      <c r="G59" s="139" t="s">
        <v>27</v>
      </c>
      <c r="H59" s="139" t="s">
        <v>29</v>
      </c>
      <c r="I59" s="139" t="s">
        <v>28</v>
      </c>
      <c r="J59" s="140">
        <v>12.6</v>
      </c>
      <c r="K59" s="141"/>
      <c r="L59" s="141"/>
      <c r="M59" s="141"/>
      <c r="N59" s="141"/>
      <c r="O59" s="142"/>
      <c r="P59" s="139">
        <f t="shared" si="12"/>
        <v>0</v>
      </c>
      <c r="Q59" s="143">
        <f t="shared" si="13"/>
        <v>0</v>
      </c>
      <c r="R59" s="85"/>
    </row>
    <row r="60" spans="1:18" s="94" customFormat="1" ht="14.4" thickBot="1" x14ac:dyDescent="0.35">
      <c r="A60" s="244"/>
      <c r="B60" s="243"/>
      <c r="C60" s="144" t="s">
        <v>88</v>
      </c>
      <c r="D60" s="145" t="s">
        <v>45</v>
      </c>
      <c r="E60" s="115" t="s">
        <v>38</v>
      </c>
      <c r="F60" s="115" t="s">
        <v>39</v>
      </c>
      <c r="G60" s="115" t="s">
        <v>43</v>
      </c>
      <c r="H60" s="115" t="s">
        <v>30</v>
      </c>
      <c r="I60" s="115" t="s">
        <v>29</v>
      </c>
      <c r="J60" s="116">
        <v>9.6</v>
      </c>
      <c r="K60" s="117"/>
      <c r="L60" s="117"/>
      <c r="M60" s="117"/>
      <c r="N60" s="117"/>
      <c r="O60" s="117"/>
      <c r="P60" s="115">
        <f t="shared" si="12"/>
        <v>0</v>
      </c>
      <c r="Q60" s="146">
        <f t="shared" si="13"/>
        <v>0</v>
      </c>
      <c r="R60" s="85"/>
    </row>
    <row r="61" spans="1:18" s="94" customFormat="1" ht="14.4" thickBot="1" x14ac:dyDescent="0.35">
      <c r="A61" s="244"/>
      <c r="B61" s="243"/>
      <c r="C61" s="128" t="s">
        <v>88</v>
      </c>
      <c r="D61" s="129" t="s">
        <v>45</v>
      </c>
      <c r="E61" s="118" t="s">
        <v>38</v>
      </c>
      <c r="F61" s="118" t="s">
        <v>39</v>
      </c>
      <c r="G61" s="118" t="s">
        <v>43</v>
      </c>
      <c r="H61" s="118" t="s">
        <v>28</v>
      </c>
      <c r="I61" s="118" t="s">
        <v>29</v>
      </c>
      <c r="J61" s="119">
        <v>9.6</v>
      </c>
      <c r="K61" s="101"/>
      <c r="L61" s="101"/>
      <c r="M61" s="101"/>
      <c r="N61" s="101"/>
      <c r="O61" s="101"/>
      <c r="P61" s="118">
        <f t="shared" si="12"/>
        <v>0</v>
      </c>
      <c r="Q61" s="130">
        <f t="shared" si="13"/>
        <v>0</v>
      </c>
      <c r="R61" s="85"/>
    </row>
    <row r="62" spans="1:18" s="94" customFormat="1" ht="14.4" thickBot="1" x14ac:dyDescent="0.35">
      <c r="A62" s="244"/>
      <c r="B62" s="243"/>
      <c r="C62" s="128" t="s">
        <v>88</v>
      </c>
      <c r="D62" s="129" t="s">
        <v>45</v>
      </c>
      <c r="E62" s="118" t="s">
        <v>38</v>
      </c>
      <c r="F62" s="118" t="s">
        <v>39</v>
      </c>
      <c r="G62" s="118" t="s">
        <v>43</v>
      </c>
      <c r="H62" s="118" t="s">
        <v>41</v>
      </c>
      <c r="I62" s="118" t="s">
        <v>29</v>
      </c>
      <c r="J62" s="119">
        <v>9.6</v>
      </c>
      <c r="K62" s="101"/>
      <c r="L62" s="101"/>
      <c r="M62" s="101"/>
      <c r="N62" s="101"/>
      <c r="O62" s="101"/>
      <c r="P62" s="118">
        <f t="shared" si="12"/>
        <v>0</v>
      </c>
      <c r="Q62" s="130">
        <f t="shared" si="13"/>
        <v>0</v>
      </c>
      <c r="R62" s="85"/>
    </row>
    <row r="63" spans="1:18" s="94" customFormat="1" ht="14.4" thickBot="1" x14ac:dyDescent="0.35">
      <c r="A63" s="244"/>
      <c r="B63" s="243"/>
      <c r="C63" s="147" t="s">
        <v>88</v>
      </c>
      <c r="D63" s="148" t="s">
        <v>45</v>
      </c>
      <c r="E63" s="149" t="s">
        <v>38</v>
      </c>
      <c r="F63" s="149" t="s">
        <v>39</v>
      </c>
      <c r="G63" s="149" t="s">
        <v>43</v>
      </c>
      <c r="H63" s="149" t="s">
        <v>29</v>
      </c>
      <c r="I63" s="149" t="s">
        <v>28</v>
      </c>
      <c r="J63" s="150">
        <v>9.6</v>
      </c>
      <c r="K63" s="151"/>
      <c r="L63" s="151"/>
      <c r="M63" s="151"/>
      <c r="N63" s="151"/>
      <c r="O63" s="151"/>
      <c r="P63" s="149">
        <f t="shared" si="12"/>
        <v>0</v>
      </c>
      <c r="Q63" s="152">
        <f t="shared" si="13"/>
        <v>0</v>
      </c>
      <c r="R63" s="85"/>
    </row>
    <row r="64" spans="1:18" s="94" customFormat="1" ht="14.4" thickBot="1" x14ac:dyDescent="0.35">
      <c r="A64" s="244"/>
      <c r="B64" s="243"/>
      <c r="C64" s="153" t="s">
        <v>88</v>
      </c>
      <c r="D64" s="154" t="s">
        <v>46</v>
      </c>
      <c r="E64" s="155" t="s">
        <v>38</v>
      </c>
      <c r="F64" s="155" t="s">
        <v>39</v>
      </c>
      <c r="G64" s="155" t="s">
        <v>27</v>
      </c>
      <c r="H64" s="155" t="s">
        <v>40</v>
      </c>
      <c r="I64" s="155" t="s">
        <v>29</v>
      </c>
      <c r="J64" s="156">
        <v>12.6</v>
      </c>
      <c r="K64" s="157"/>
      <c r="L64" s="157"/>
      <c r="M64" s="157"/>
      <c r="N64" s="157"/>
      <c r="O64" s="157"/>
      <c r="P64" s="102">
        <f>SUM(K64:O64)</f>
        <v>0</v>
      </c>
      <c r="Q64" s="103">
        <f>+P64*J64</f>
        <v>0</v>
      </c>
      <c r="R64" s="85"/>
    </row>
    <row r="65" spans="1:18" s="94" customFormat="1" ht="14.4" thickBot="1" x14ac:dyDescent="0.35">
      <c r="A65" s="244"/>
      <c r="B65" s="243"/>
      <c r="C65" s="95" t="s">
        <v>88</v>
      </c>
      <c r="D65" s="96" t="s">
        <v>46</v>
      </c>
      <c r="E65" s="158" t="s">
        <v>38</v>
      </c>
      <c r="F65" s="158" t="s">
        <v>39</v>
      </c>
      <c r="G65" s="158" t="s">
        <v>27</v>
      </c>
      <c r="H65" s="158" t="s">
        <v>28</v>
      </c>
      <c r="I65" s="158" t="s">
        <v>29</v>
      </c>
      <c r="J65" s="159">
        <v>12.6</v>
      </c>
      <c r="K65" s="160"/>
      <c r="L65" s="160"/>
      <c r="M65" s="160"/>
      <c r="N65" s="160"/>
      <c r="O65" s="160"/>
      <c r="P65" s="102">
        <f t="shared" ref="P65:P72" si="14">SUM(K65:O65)</f>
        <v>0</v>
      </c>
      <c r="Q65" s="103">
        <f t="shared" ref="Q65:Q72" si="15">+P65*J65</f>
        <v>0</v>
      </c>
      <c r="R65" s="85"/>
    </row>
    <row r="66" spans="1:18" s="94" customFormat="1" ht="14.4" thickBot="1" x14ac:dyDescent="0.35">
      <c r="A66" s="244"/>
      <c r="B66" s="243"/>
      <c r="C66" s="95" t="s">
        <v>88</v>
      </c>
      <c r="D66" s="96" t="s">
        <v>46</v>
      </c>
      <c r="E66" s="97" t="s">
        <v>38</v>
      </c>
      <c r="F66" s="97" t="s">
        <v>39</v>
      </c>
      <c r="G66" s="97" t="s">
        <v>27</v>
      </c>
      <c r="H66" s="97" t="s">
        <v>41</v>
      </c>
      <c r="I66" s="97" t="s">
        <v>29</v>
      </c>
      <c r="J66" s="98">
        <v>12.6</v>
      </c>
      <c r="K66" s="99"/>
      <c r="L66" s="99"/>
      <c r="M66" s="99"/>
      <c r="N66" s="99"/>
      <c r="O66" s="99"/>
      <c r="P66" s="102">
        <f t="shared" si="14"/>
        <v>0</v>
      </c>
      <c r="Q66" s="103">
        <f t="shared" si="15"/>
        <v>0</v>
      </c>
      <c r="R66" s="85"/>
    </row>
    <row r="67" spans="1:18" s="94" customFormat="1" ht="14.4" thickBot="1" x14ac:dyDescent="0.35">
      <c r="A67" s="244"/>
      <c r="B67" s="243"/>
      <c r="C67" s="104" t="s">
        <v>88</v>
      </c>
      <c r="D67" s="105" t="s">
        <v>46</v>
      </c>
      <c r="E67" s="97" t="s">
        <v>38</v>
      </c>
      <c r="F67" s="97" t="s">
        <v>39</v>
      </c>
      <c r="G67" s="97" t="s">
        <v>27</v>
      </c>
      <c r="H67" s="97" t="s">
        <v>29</v>
      </c>
      <c r="I67" s="97" t="s">
        <v>28</v>
      </c>
      <c r="J67" s="98">
        <v>12.6</v>
      </c>
      <c r="K67" s="99"/>
      <c r="L67" s="99"/>
      <c r="M67" s="99"/>
      <c r="N67" s="99"/>
      <c r="O67" s="99"/>
      <c r="P67" s="106">
        <f t="shared" si="14"/>
        <v>0</v>
      </c>
      <c r="Q67" s="107">
        <f t="shared" si="15"/>
        <v>0</v>
      </c>
      <c r="R67" s="85"/>
    </row>
    <row r="68" spans="1:18" s="94" customFormat="1" ht="14.4" thickBot="1" x14ac:dyDescent="0.35">
      <c r="A68" s="244"/>
      <c r="B68" s="243"/>
      <c r="C68" s="108" t="s">
        <v>88</v>
      </c>
      <c r="D68" s="109" t="s">
        <v>46</v>
      </c>
      <c r="E68" s="110" t="s">
        <v>42</v>
      </c>
      <c r="F68" s="110" t="s">
        <v>39</v>
      </c>
      <c r="G68" s="110" t="s">
        <v>27</v>
      </c>
      <c r="H68" s="110" t="s">
        <v>29</v>
      </c>
      <c r="I68" s="110" t="s">
        <v>28</v>
      </c>
      <c r="J68" s="111">
        <v>12.6</v>
      </c>
      <c r="K68" s="112"/>
      <c r="L68" s="112"/>
      <c r="M68" s="112"/>
      <c r="N68" s="112"/>
      <c r="O68" s="113"/>
      <c r="P68" s="110">
        <f t="shared" si="14"/>
        <v>0</v>
      </c>
      <c r="Q68" s="114">
        <f t="shared" si="15"/>
        <v>0</v>
      </c>
      <c r="R68" s="85"/>
    </row>
    <row r="69" spans="1:18" s="94" customFormat="1" ht="14.4" thickBot="1" x14ac:dyDescent="0.35">
      <c r="A69" s="244"/>
      <c r="B69" s="243"/>
      <c r="C69" s="86" t="s">
        <v>88</v>
      </c>
      <c r="D69" s="87" t="s">
        <v>46</v>
      </c>
      <c r="E69" s="120" t="s">
        <v>38</v>
      </c>
      <c r="F69" s="120" t="s">
        <v>39</v>
      </c>
      <c r="G69" s="120" t="s">
        <v>43</v>
      </c>
      <c r="H69" s="120" t="s">
        <v>30</v>
      </c>
      <c r="I69" s="120" t="s">
        <v>29</v>
      </c>
      <c r="J69" s="121">
        <v>9.6</v>
      </c>
      <c r="K69" s="90"/>
      <c r="L69" s="90"/>
      <c r="M69" s="90"/>
      <c r="N69" s="90"/>
      <c r="O69" s="90"/>
      <c r="P69" s="92">
        <f t="shared" si="14"/>
        <v>0</v>
      </c>
      <c r="Q69" s="93">
        <f t="shared" si="15"/>
        <v>0</v>
      </c>
      <c r="R69" s="85"/>
    </row>
    <row r="70" spans="1:18" s="94" customFormat="1" ht="14.4" thickBot="1" x14ac:dyDescent="0.35">
      <c r="A70" s="244"/>
      <c r="B70" s="243"/>
      <c r="C70" s="95" t="s">
        <v>88</v>
      </c>
      <c r="D70" s="96" t="s">
        <v>46</v>
      </c>
      <c r="E70" s="118" t="s">
        <v>38</v>
      </c>
      <c r="F70" s="118" t="s">
        <v>39</v>
      </c>
      <c r="G70" s="118" t="s">
        <v>43</v>
      </c>
      <c r="H70" s="118" t="s">
        <v>28</v>
      </c>
      <c r="I70" s="118" t="s">
        <v>29</v>
      </c>
      <c r="J70" s="119">
        <v>9.6</v>
      </c>
      <c r="K70" s="99"/>
      <c r="L70" s="99"/>
      <c r="M70" s="99"/>
      <c r="N70" s="99"/>
      <c r="O70" s="99"/>
      <c r="P70" s="102">
        <f t="shared" si="14"/>
        <v>0</v>
      </c>
      <c r="Q70" s="103">
        <f t="shared" si="15"/>
        <v>0</v>
      </c>
      <c r="R70" s="85"/>
    </row>
    <row r="71" spans="1:18" s="94" customFormat="1" ht="14.4" thickBot="1" x14ac:dyDescent="0.35">
      <c r="A71" s="244"/>
      <c r="B71" s="243"/>
      <c r="C71" s="95" t="s">
        <v>88</v>
      </c>
      <c r="D71" s="96" t="s">
        <v>46</v>
      </c>
      <c r="E71" s="118" t="s">
        <v>38</v>
      </c>
      <c r="F71" s="118" t="s">
        <v>39</v>
      </c>
      <c r="G71" s="118" t="s">
        <v>43</v>
      </c>
      <c r="H71" s="118" t="s">
        <v>41</v>
      </c>
      <c r="I71" s="118" t="s">
        <v>29</v>
      </c>
      <c r="J71" s="119">
        <v>9.6</v>
      </c>
      <c r="K71" s="99"/>
      <c r="L71" s="99"/>
      <c r="M71" s="99"/>
      <c r="N71" s="99"/>
      <c r="O71" s="99"/>
      <c r="P71" s="102">
        <f t="shared" si="14"/>
        <v>0</v>
      </c>
      <c r="Q71" s="103">
        <f t="shared" si="15"/>
        <v>0</v>
      </c>
      <c r="R71" s="85"/>
    </row>
    <row r="72" spans="1:18" s="94" customFormat="1" ht="14.4" thickBot="1" x14ac:dyDescent="0.35">
      <c r="A72" s="244"/>
      <c r="B72" s="246"/>
      <c r="C72" s="161" t="s">
        <v>88</v>
      </c>
      <c r="D72" s="162" t="s">
        <v>46</v>
      </c>
      <c r="E72" s="163" t="s">
        <v>38</v>
      </c>
      <c r="F72" s="163" t="s">
        <v>39</v>
      </c>
      <c r="G72" s="163" t="s">
        <v>43</v>
      </c>
      <c r="H72" s="163" t="s">
        <v>29</v>
      </c>
      <c r="I72" s="163" t="s">
        <v>28</v>
      </c>
      <c r="J72" s="164">
        <v>9.6</v>
      </c>
      <c r="K72" s="165"/>
      <c r="L72" s="165"/>
      <c r="M72" s="165"/>
      <c r="N72" s="165"/>
      <c r="O72" s="165"/>
      <c r="P72" s="110">
        <f t="shared" si="14"/>
        <v>0</v>
      </c>
      <c r="Q72" s="114">
        <f t="shared" si="15"/>
        <v>0</v>
      </c>
      <c r="R72" s="85"/>
    </row>
    <row r="73" spans="1:18" s="94" customFormat="1" ht="16.2" customHeight="1" thickBot="1" x14ac:dyDescent="0.35">
      <c r="A73" s="250"/>
      <c r="B73" s="251"/>
      <c r="C73" s="166" t="s">
        <v>88</v>
      </c>
      <c r="D73" s="87" t="s">
        <v>34</v>
      </c>
      <c r="E73" s="88" t="s">
        <v>38</v>
      </c>
      <c r="F73" s="88" t="s">
        <v>39</v>
      </c>
      <c r="G73" s="88" t="s">
        <v>27</v>
      </c>
      <c r="H73" s="88" t="s">
        <v>40</v>
      </c>
      <c r="I73" s="88" t="s">
        <v>29</v>
      </c>
      <c r="J73" s="89">
        <v>12.6</v>
      </c>
      <c r="K73" s="90"/>
      <c r="L73" s="90"/>
      <c r="M73" s="90"/>
      <c r="N73" s="90"/>
      <c r="O73" s="90"/>
      <c r="P73" s="92">
        <f>SUM(K73:O73)</f>
        <v>0</v>
      </c>
      <c r="Q73" s="93">
        <f>+P73*J73</f>
        <v>0</v>
      </c>
      <c r="R73" s="85"/>
    </row>
    <row r="74" spans="1:18" s="94" customFormat="1" ht="16.2" customHeight="1" thickBot="1" x14ac:dyDescent="0.35">
      <c r="A74" s="250"/>
      <c r="B74" s="252"/>
      <c r="C74" s="167" t="s">
        <v>88</v>
      </c>
      <c r="D74" s="96" t="s">
        <v>34</v>
      </c>
      <c r="E74" s="158" t="s">
        <v>38</v>
      </c>
      <c r="F74" s="158" t="s">
        <v>39</v>
      </c>
      <c r="G74" s="158" t="s">
        <v>27</v>
      </c>
      <c r="H74" s="158" t="s">
        <v>28</v>
      </c>
      <c r="I74" s="158" t="s">
        <v>29</v>
      </c>
      <c r="J74" s="159">
        <v>12.6</v>
      </c>
      <c r="K74" s="160"/>
      <c r="L74" s="160"/>
      <c r="M74" s="160"/>
      <c r="N74" s="160"/>
      <c r="O74" s="160"/>
      <c r="P74" s="102">
        <f t="shared" ref="P74:P81" si="16">SUM(K74:O74)</f>
        <v>0</v>
      </c>
      <c r="Q74" s="103">
        <f t="shared" ref="Q74:Q81" si="17">+P74*J74</f>
        <v>0</v>
      </c>
      <c r="R74" s="85"/>
    </row>
    <row r="75" spans="1:18" s="94" customFormat="1" ht="16.2" customHeight="1" thickBot="1" x14ac:dyDescent="0.35">
      <c r="A75" s="250"/>
      <c r="B75" s="252"/>
      <c r="C75" s="167" t="s">
        <v>88</v>
      </c>
      <c r="D75" s="96" t="s">
        <v>34</v>
      </c>
      <c r="E75" s="97" t="s">
        <v>38</v>
      </c>
      <c r="F75" s="97" t="s">
        <v>39</v>
      </c>
      <c r="G75" s="97" t="s">
        <v>27</v>
      </c>
      <c r="H75" s="97" t="s">
        <v>41</v>
      </c>
      <c r="I75" s="97" t="s">
        <v>29</v>
      </c>
      <c r="J75" s="98">
        <v>12.6</v>
      </c>
      <c r="K75" s="99"/>
      <c r="L75" s="99"/>
      <c r="M75" s="99"/>
      <c r="N75" s="99"/>
      <c r="O75" s="99"/>
      <c r="P75" s="102">
        <f t="shared" si="16"/>
        <v>0</v>
      </c>
      <c r="Q75" s="103">
        <f t="shared" si="17"/>
        <v>0</v>
      </c>
      <c r="R75" s="85"/>
    </row>
    <row r="76" spans="1:18" s="94" customFormat="1" ht="16.2" customHeight="1" thickBot="1" x14ac:dyDescent="0.35">
      <c r="A76" s="250"/>
      <c r="B76" s="252"/>
      <c r="C76" s="168" t="s">
        <v>88</v>
      </c>
      <c r="D76" s="105" t="s">
        <v>34</v>
      </c>
      <c r="E76" s="97" t="s">
        <v>38</v>
      </c>
      <c r="F76" s="97" t="s">
        <v>39</v>
      </c>
      <c r="G76" s="97" t="s">
        <v>27</v>
      </c>
      <c r="H76" s="97" t="s">
        <v>29</v>
      </c>
      <c r="I76" s="97" t="s">
        <v>28</v>
      </c>
      <c r="J76" s="98">
        <v>12.6</v>
      </c>
      <c r="K76" s="99"/>
      <c r="L76" s="99"/>
      <c r="M76" s="99"/>
      <c r="N76" s="99"/>
      <c r="O76" s="99"/>
      <c r="P76" s="106">
        <f t="shared" si="16"/>
        <v>0</v>
      </c>
      <c r="Q76" s="107">
        <f t="shared" si="17"/>
        <v>0</v>
      </c>
      <c r="R76" s="85"/>
    </row>
    <row r="77" spans="1:18" s="94" customFormat="1" ht="16.2" customHeight="1" thickBot="1" x14ac:dyDescent="0.35">
      <c r="A77" s="250"/>
      <c r="B77" s="252"/>
      <c r="C77" s="169" t="s">
        <v>88</v>
      </c>
      <c r="D77" s="109" t="s">
        <v>34</v>
      </c>
      <c r="E77" s="110" t="s">
        <v>42</v>
      </c>
      <c r="F77" s="110" t="s">
        <v>39</v>
      </c>
      <c r="G77" s="110" t="s">
        <v>27</v>
      </c>
      <c r="H77" s="110" t="s">
        <v>29</v>
      </c>
      <c r="I77" s="110" t="s">
        <v>28</v>
      </c>
      <c r="J77" s="111">
        <v>12.6</v>
      </c>
      <c r="K77" s="112"/>
      <c r="L77" s="112"/>
      <c r="M77" s="112"/>
      <c r="N77" s="112"/>
      <c r="O77" s="113"/>
      <c r="P77" s="110">
        <f t="shared" si="16"/>
        <v>0</v>
      </c>
      <c r="Q77" s="114">
        <f t="shared" si="17"/>
        <v>0</v>
      </c>
      <c r="R77" s="85"/>
    </row>
    <row r="78" spans="1:18" s="94" customFormat="1" ht="16.2" customHeight="1" thickBot="1" x14ac:dyDescent="0.35">
      <c r="A78" s="250"/>
      <c r="B78" s="252"/>
      <c r="C78" s="166" t="s">
        <v>88</v>
      </c>
      <c r="D78" s="87" t="s">
        <v>34</v>
      </c>
      <c r="E78" s="120" t="s">
        <v>38</v>
      </c>
      <c r="F78" s="120" t="s">
        <v>39</v>
      </c>
      <c r="G78" s="120" t="s">
        <v>43</v>
      </c>
      <c r="H78" s="120" t="s">
        <v>30</v>
      </c>
      <c r="I78" s="120" t="s">
        <v>29</v>
      </c>
      <c r="J78" s="121">
        <v>9.6</v>
      </c>
      <c r="K78" s="90"/>
      <c r="L78" s="90"/>
      <c r="M78" s="90"/>
      <c r="N78" s="90"/>
      <c r="O78" s="90"/>
      <c r="P78" s="92">
        <f t="shared" si="16"/>
        <v>0</v>
      </c>
      <c r="Q78" s="93">
        <f t="shared" si="17"/>
        <v>0</v>
      </c>
      <c r="R78" s="85"/>
    </row>
    <row r="79" spans="1:18" s="94" customFormat="1" ht="16.2" customHeight="1" thickBot="1" x14ac:dyDescent="0.35">
      <c r="A79" s="250"/>
      <c r="B79" s="252"/>
      <c r="C79" s="167" t="s">
        <v>88</v>
      </c>
      <c r="D79" s="96" t="s">
        <v>34</v>
      </c>
      <c r="E79" s="118" t="s">
        <v>38</v>
      </c>
      <c r="F79" s="118" t="s">
        <v>39</v>
      </c>
      <c r="G79" s="118" t="s">
        <v>43</v>
      </c>
      <c r="H79" s="118" t="s">
        <v>28</v>
      </c>
      <c r="I79" s="118" t="s">
        <v>29</v>
      </c>
      <c r="J79" s="119">
        <v>9.6</v>
      </c>
      <c r="K79" s="99"/>
      <c r="L79" s="99"/>
      <c r="M79" s="99"/>
      <c r="N79" s="99"/>
      <c r="O79" s="99"/>
      <c r="P79" s="102">
        <f t="shared" si="16"/>
        <v>0</v>
      </c>
      <c r="Q79" s="103">
        <f t="shared" si="17"/>
        <v>0</v>
      </c>
      <c r="R79" s="85"/>
    </row>
    <row r="80" spans="1:18" s="94" customFormat="1" ht="16.2" customHeight="1" thickBot="1" x14ac:dyDescent="0.35">
      <c r="A80" s="250"/>
      <c r="B80" s="252"/>
      <c r="C80" s="167" t="s">
        <v>88</v>
      </c>
      <c r="D80" s="96" t="s">
        <v>34</v>
      </c>
      <c r="E80" s="118" t="s">
        <v>38</v>
      </c>
      <c r="F80" s="118" t="s">
        <v>39</v>
      </c>
      <c r="G80" s="118" t="s">
        <v>43</v>
      </c>
      <c r="H80" s="118" t="s">
        <v>41</v>
      </c>
      <c r="I80" s="118" t="s">
        <v>29</v>
      </c>
      <c r="J80" s="119">
        <v>9.6</v>
      </c>
      <c r="K80" s="99"/>
      <c r="L80" s="99"/>
      <c r="M80" s="99"/>
      <c r="N80" s="99"/>
      <c r="O80" s="99"/>
      <c r="P80" s="102">
        <f t="shared" si="16"/>
        <v>0</v>
      </c>
      <c r="Q80" s="103">
        <f t="shared" si="17"/>
        <v>0</v>
      </c>
      <c r="R80" s="85"/>
    </row>
    <row r="81" spans="1:18" s="94" customFormat="1" ht="16.2" customHeight="1" thickBot="1" x14ac:dyDescent="0.35">
      <c r="A81" s="250"/>
      <c r="B81" s="253"/>
      <c r="C81" s="168" t="s">
        <v>88</v>
      </c>
      <c r="D81" s="105" t="s">
        <v>34</v>
      </c>
      <c r="E81" s="120" t="s">
        <v>38</v>
      </c>
      <c r="F81" s="120" t="s">
        <v>39</v>
      </c>
      <c r="G81" s="120" t="s">
        <v>43</v>
      </c>
      <c r="H81" s="120" t="s">
        <v>29</v>
      </c>
      <c r="I81" s="120" t="s">
        <v>28</v>
      </c>
      <c r="J81" s="121">
        <v>9.6</v>
      </c>
      <c r="K81" s="99"/>
      <c r="L81" s="99"/>
      <c r="M81" s="99"/>
      <c r="N81" s="99"/>
      <c r="O81" s="99"/>
      <c r="P81" s="106">
        <f t="shared" si="16"/>
        <v>0</v>
      </c>
      <c r="Q81" s="107">
        <f t="shared" si="17"/>
        <v>0</v>
      </c>
      <c r="R81" s="85"/>
    </row>
    <row r="82" spans="1:18" s="94" customFormat="1" ht="13.2" customHeight="1" thickBot="1" x14ac:dyDescent="0.35">
      <c r="A82" s="244"/>
      <c r="B82" s="254"/>
      <c r="C82" s="122" t="s">
        <v>88</v>
      </c>
      <c r="D82" s="123" t="s">
        <v>85</v>
      </c>
      <c r="E82" s="124" t="s">
        <v>38</v>
      </c>
      <c r="F82" s="124" t="s">
        <v>39</v>
      </c>
      <c r="G82" s="124" t="s">
        <v>27</v>
      </c>
      <c r="H82" s="124" t="s">
        <v>40</v>
      </c>
      <c r="I82" s="124" t="s">
        <v>29</v>
      </c>
      <c r="J82" s="125">
        <v>12.6</v>
      </c>
      <c r="K82" s="126"/>
      <c r="L82" s="126"/>
      <c r="M82" s="126"/>
      <c r="N82" s="126"/>
      <c r="O82" s="126"/>
      <c r="P82" s="124">
        <f>SUM(K82:O82)</f>
        <v>0</v>
      </c>
      <c r="Q82" s="127">
        <f>+P82*J82</f>
        <v>0</v>
      </c>
      <c r="R82" s="85"/>
    </row>
    <row r="83" spans="1:18" s="94" customFormat="1" ht="13.2" customHeight="1" thickBot="1" x14ac:dyDescent="0.35">
      <c r="A83" s="244"/>
      <c r="B83" s="243"/>
      <c r="C83" s="128" t="s">
        <v>88</v>
      </c>
      <c r="D83" s="129" t="s">
        <v>85</v>
      </c>
      <c r="E83" s="118" t="s">
        <v>38</v>
      </c>
      <c r="F83" s="118" t="s">
        <v>39</v>
      </c>
      <c r="G83" s="118" t="s">
        <v>27</v>
      </c>
      <c r="H83" s="118" t="s">
        <v>28</v>
      </c>
      <c r="I83" s="118" t="s">
        <v>29</v>
      </c>
      <c r="J83" s="119">
        <v>12.6</v>
      </c>
      <c r="K83" s="101"/>
      <c r="L83" s="101"/>
      <c r="M83" s="101"/>
      <c r="N83" s="101"/>
      <c r="O83" s="101"/>
      <c r="P83" s="118">
        <f t="shared" ref="P83:P90" si="18">SUM(K83:O83)</f>
        <v>0</v>
      </c>
      <c r="Q83" s="130">
        <f t="shared" ref="Q83:Q90" si="19">+P83*J83</f>
        <v>0</v>
      </c>
      <c r="R83" s="85"/>
    </row>
    <row r="84" spans="1:18" s="94" customFormat="1" ht="13.2" customHeight="1" thickBot="1" x14ac:dyDescent="0.35">
      <c r="A84" s="244"/>
      <c r="B84" s="243"/>
      <c r="C84" s="128" t="s">
        <v>88</v>
      </c>
      <c r="D84" s="129" t="s">
        <v>85</v>
      </c>
      <c r="E84" s="118" t="s">
        <v>38</v>
      </c>
      <c r="F84" s="118" t="s">
        <v>39</v>
      </c>
      <c r="G84" s="118" t="s">
        <v>27</v>
      </c>
      <c r="H84" s="118" t="s">
        <v>41</v>
      </c>
      <c r="I84" s="118" t="s">
        <v>29</v>
      </c>
      <c r="J84" s="119">
        <v>12.6</v>
      </c>
      <c r="K84" s="101"/>
      <c r="L84" s="101"/>
      <c r="M84" s="101"/>
      <c r="N84" s="101"/>
      <c r="O84" s="101"/>
      <c r="P84" s="118">
        <f t="shared" si="18"/>
        <v>0</v>
      </c>
      <c r="Q84" s="130">
        <f t="shared" si="19"/>
        <v>0</v>
      </c>
      <c r="R84" s="85"/>
    </row>
    <row r="85" spans="1:18" s="94" customFormat="1" ht="13.2" customHeight="1" thickBot="1" x14ac:dyDescent="0.35">
      <c r="A85" s="244"/>
      <c r="B85" s="243"/>
      <c r="C85" s="131" t="s">
        <v>88</v>
      </c>
      <c r="D85" s="132" t="s">
        <v>85</v>
      </c>
      <c r="E85" s="133" t="s">
        <v>38</v>
      </c>
      <c r="F85" s="133" t="s">
        <v>39</v>
      </c>
      <c r="G85" s="133" t="s">
        <v>27</v>
      </c>
      <c r="H85" s="133" t="s">
        <v>29</v>
      </c>
      <c r="I85" s="133" t="s">
        <v>28</v>
      </c>
      <c r="J85" s="134">
        <v>12.6</v>
      </c>
      <c r="K85" s="135"/>
      <c r="L85" s="135"/>
      <c r="M85" s="135"/>
      <c r="N85" s="135"/>
      <c r="O85" s="135"/>
      <c r="P85" s="133">
        <f t="shared" si="18"/>
        <v>0</v>
      </c>
      <c r="Q85" s="136">
        <f t="shared" si="19"/>
        <v>0</v>
      </c>
      <c r="R85" s="85"/>
    </row>
    <row r="86" spans="1:18" s="94" customFormat="1" ht="13.2" customHeight="1" thickBot="1" x14ac:dyDescent="0.35">
      <c r="A86" s="244"/>
      <c r="B86" s="243"/>
      <c r="C86" s="137" t="s">
        <v>88</v>
      </c>
      <c r="D86" s="138" t="s">
        <v>85</v>
      </c>
      <c r="E86" s="139" t="s">
        <v>42</v>
      </c>
      <c r="F86" s="139" t="s">
        <v>39</v>
      </c>
      <c r="G86" s="139" t="s">
        <v>27</v>
      </c>
      <c r="H86" s="139" t="s">
        <v>29</v>
      </c>
      <c r="I86" s="139" t="s">
        <v>28</v>
      </c>
      <c r="J86" s="140">
        <v>12.6</v>
      </c>
      <c r="K86" s="141"/>
      <c r="L86" s="141"/>
      <c r="M86" s="141"/>
      <c r="N86" s="141"/>
      <c r="O86" s="142"/>
      <c r="P86" s="139">
        <f t="shared" si="18"/>
        <v>0</v>
      </c>
      <c r="Q86" s="143">
        <f t="shared" si="19"/>
        <v>0</v>
      </c>
      <c r="R86" s="85"/>
    </row>
    <row r="87" spans="1:18" s="94" customFormat="1" ht="13.2" customHeight="1" thickBot="1" x14ac:dyDescent="0.35">
      <c r="A87" s="244"/>
      <c r="B87" s="243"/>
      <c r="C87" s="144" t="s">
        <v>88</v>
      </c>
      <c r="D87" s="145" t="s">
        <v>85</v>
      </c>
      <c r="E87" s="115" t="s">
        <v>38</v>
      </c>
      <c r="F87" s="115" t="s">
        <v>39</v>
      </c>
      <c r="G87" s="115" t="s">
        <v>43</v>
      </c>
      <c r="H87" s="115" t="s">
        <v>30</v>
      </c>
      <c r="I87" s="115" t="s">
        <v>29</v>
      </c>
      <c r="J87" s="116">
        <v>9.6</v>
      </c>
      <c r="K87" s="117"/>
      <c r="L87" s="117"/>
      <c r="M87" s="117"/>
      <c r="N87" s="117"/>
      <c r="O87" s="117"/>
      <c r="P87" s="115">
        <f t="shared" si="18"/>
        <v>0</v>
      </c>
      <c r="Q87" s="146">
        <f t="shared" si="19"/>
        <v>0</v>
      </c>
      <c r="R87" s="85"/>
    </row>
    <row r="88" spans="1:18" s="94" customFormat="1" ht="13.2" customHeight="1" thickBot="1" x14ac:dyDescent="0.35">
      <c r="A88" s="244"/>
      <c r="B88" s="243"/>
      <c r="C88" s="128" t="s">
        <v>88</v>
      </c>
      <c r="D88" s="129" t="s">
        <v>85</v>
      </c>
      <c r="E88" s="118" t="s">
        <v>38</v>
      </c>
      <c r="F88" s="118" t="s">
        <v>39</v>
      </c>
      <c r="G88" s="118" t="s">
        <v>43</v>
      </c>
      <c r="H88" s="118" t="s">
        <v>28</v>
      </c>
      <c r="I88" s="118" t="s">
        <v>29</v>
      </c>
      <c r="J88" s="119">
        <v>9.6</v>
      </c>
      <c r="K88" s="101"/>
      <c r="L88" s="101"/>
      <c r="M88" s="101"/>
      <c r="N88" s="101"/>
      <c r="O88" s="101"/>
      <c r="P88" s="118">
        <f t="shared" si="18"/>
        <v>0</v>
      </c>
      <c r="Q88" s="130">
        <f t="shared" si="19"/>
        <v>0</v>
      </c>
      <c r="R88" s="85"/>
    </row>
    <row r="89" spans="1:18" s="94" customFormat="1" ht="13.2" customHeight="1" thickBot="1" x14ac:dyDescent="0.35">
      <c r="A89" s="244"/>
      <c r="B89" s="243"/>
      <c r="C89" s="128" t="s">
        <v>88</v>
      </c>
      <c r="D89" s="129" t="s">
        <v>85</v>
      </c>
      <c r="E89" s="118" t="s">
        <v>38</v>
      </c>
      <c r="F89" s="118" t="s">
        <v>39</v>
      </c>
      <c r="G89" s="118" t="s">
        <v>43</v>
      </c>
      <c r="H89" s="118" t="s">
        <v>41</v>
      </c>
      <c r="I89" s="118" t="s">
        <v>29</v>
      </c>
      <c r="J89" s="119">
        <v>9.6</v>
      </c>
      <c r="K89" s="101"/>
      <c r="L89" s="101"/>
      <c r="M89" s="101"/>
      <c r="N89" s="101"/>
      <c r="O89" s="101"/>
      <c r="P89" s="118">
        <f t="shared" si="18"/>
        <v>0</v>
      </c>
      <c r="Q89" s="130">
        <f t="shared" si="19"/>
        <v>0</v>
      </c>
      <c r="R89" s="85"/>
    </row>
    <row r="90" spans="1:18" s="94" customFormat="1" ht="13.2" customHeight="1" thickBot="1" x14ac:dyDescent="0.35">
      <c r="A90" s="244"/>
      <c r="B90" s="243"/>
      <c r="C90" s="147" t="s">
        <v>88</v>
      </c>
      <c r="D90" s="148" t="s">
        <v>85</v>
      </c>
      <c r="E90" s="149" t="s">
        <v>38</v>
      </c>
      <c r="F90" s="149" t="s">
        <v>39</v>
      </c>
      <c r="G90" s="149" t="s">
        <v>43</v>
      </c>
      <c r="H90" s="149" t="s">
        <v>29</v>
      </c>
      <c r="I90" s="149" t="s">
        <v>28</v>
      </c>
      <c r="J90" s="150">
        <v>9.6</v>
      </c>
      <c r="K90" s="151"/>
      <c r="L90" s="151"/>
      <c r="M90" s="151"/>
      <c r="N90" s="151"/>
      <c r="O90" s="151"/>
      <c r="P90" s="149">
        <f t="shared" si="18"/>
        <v>0</v>
      </c>
      <c r="Q90" s="152">
        <f t="shared" si="19"/>
        <v>0</v>
      </c>
      <c r="R90" s="85"/>
    </row>
    <row r="91" spans="1:18" s="94" customFormat="1" ht="13.2" customHeight="1" thickBot="1" x14ac:dyDescent="0.35">
      <c r="A91" s="244"/>
      <c r="B91" s="243"/>
      <c r="C91" s="144" t="s">
        <v>88</v>
      </c>
      <c r="D91" s="145" t="s">
        <v>47</v>
      </c>
      <c r="E91" s="115" t="s">
        <v>38</v>
      </c>
      <c r="F91" s="115" t="s">
        <v>39</v>
      </c>
      <c r="G91" s="115" t="s">
        <v>27</v>
      </c>
      <c r="H91" s="115" t="s">
        <v>40</v>
      </c>
      <c r="I91" s="115" t="s">
        <v>29</v>
      </c>
      <c r="J91" s="116">
        <v>12.6</v>
      </c>
      <c r="K91" s="117"/>
      <c r="L91" s="117"/>
      <c r="M91" s="117"/>
      <c r="N91" s="117"/>
      <c r="O91" s="117"/>
      <c r="P91" s="115">
        <f>SUM(K91:O91)</f>
        <v>0</v>
      </c>
      <c r="Q91" s="146">
        <f>+P91*J91</f>
        <v>0</v>
      </c>
      <c r="R91" s="85"/>
    </row>
    <row r="92" spans="1:18" s="94" customFormat="1" ht="16.2" customHeight="1" thickBot="1" x14ac:dyDescent="0.35">
      <c r="A92" s="244"/>
      <c r="B92" s="243"/>
      <c r="C92" s="128" t="s">
        <v>88</v>
      </c>
      <c r="D92" s="129" t="s">
        <v>47</v>
      </c>
      <c r="E92" s="118" t="s">
        <v>38</v>
      </c>
      <c r="F92" s="118" t="s">
        <v>39</v>
      </c>
      <c r="G92" s="118" t="s">
        <v>27</v>
      </c>
      <c r="H92" s="118" t="s">
        <v>28</v>
      </c>
      <c r="I92" s="118" t="s">
        <v>29</v>
      </c>
      <c r="J92" s="119">
        <v>12.6</v>
      </c>
      <c r="K92" s="101"/>
      <c r="L92" s="101"/>
      <c r="M92" s="101"/>
      <c r="N92" s="101"/>
      <c r="O92" s="101"/>
      <c r="P92" s="118">
        <f t="shared" ref="P92:P99" si="20">SUM(K92:O92)</f>
        <v>0</v>
      </c>
      <c r="Q92" s="130">
        <f t="shared" ref="Q92:Q99" si="21">+P92*J92</f>
        <v>0</v>
      </c>
      <c r="R92" s="85"/>
    </row>
    <row r="93" spans="1:18" s="94" customFormat="1" ht="16.2" customHeight="1" thickBot="1" x14ac:dyDescent="0.35">
      <c r="A93" s="244"/>
      <c r="B93" s="243"/>
      <c r="C93" s="128" t="s">
        <v>88</v>
      </c>
      <c r="D93" s="129" t="s">
        <v>47</v>
      </c>
      <c r="E93" s="118" t="s">
        <v>38</v>
      </c>
      <c r="F93" s="118" t="s">
        <v>39</v>
      </c>
      <c r="G93" s="118" t="s">
        <v>27</v>
      </c>
      <c r="H93" s="118" t="s">
        <v>41</v>
      </c>
      <c r="I93" s="118" t="s">
        <v>29</v>
      </c>
      <c r="J93" s="119">
        <v>12.6</v>
      </c>
      <c r="K93" s="101"/>
      <c r="L93" s="101"/>
      <c r="M93" s="101"/>
      <c r="N93" s="101"/>
      <c r="O93" s="101"/>
      <c r="P93" s="118">
        <f t="shared" si="20"/>
        <v>0</v>
      </c>
      <c r="Q93" s="130">
        <f t="shared" si="21"/>
        <v>0</v>
      </c>
      <c r="R93" s="85"/>
    </row>
    <row r="94" spans="1:18" s="94" customFormat="1" ht="16.2" customHeight="1" thickBot="1" x14ac:dyDescent="0.35">
      <c r="A94" s="244"/>
      <c r="B94" s="243"/>
      <c r="C94" s="128" t="s">
        <v>88</v>
      </c>
      <c r="D94" s="132" t="s">
        <v>47</v>
      </c>
      <c r="E94" s="133" t="s">
        <v>38</v>
      </c>
      <c r="F94" s="133" t="s">
        <v>39</v>
      </c>
      <c r="G94" s="133" t="s">
        <v>27</v>
      </c>
      <c r="H94" s="133" t="s">
        <v>29</v>
      </c>
      <c r="I94" s="133" t="s">
        <v>28</v>
      </c>
      <c r="J94" s="134">
        <v>12.6</v>
      </c>
      <c r="K94" s="135"/>
      <c r="L94" s="135"/>
      <c r="M94" s="135"/>
      <c r="N94" s="135"/>
      <c r="O94" s="135"/>
      <c r="P94" s="133">
        <f t="shared" si="20"/>
        <v>0</v>
      </c>
      <c r="Q94" s="136">
        <f t="shared" si="21"/>
        <v>0</v>
      </c>
      <c r="R94" s="85"/>
    </row>
    <row r="95" spans="1:18" s="94" customFormat="1" ht="16.2" customHeight="1" thickBot="1" x14ac:dyDescent="0.35">
      <c r="A95" s="244"/>
      <c r="B95" s="243"/>
      <c r="C95" s="137" t="s">
        <v>88</v>
      </c>
      <c r="D95" s="138" t="s">
        <v>47</v>
      </c>
      <c r="E95" s="139" t="s">
        <v>42</v>
      </c>
      <c r="F95" s="139" t="s">
        <v>39</v>
      </c>
      <c r="G95" s="139" t="s">
        <v>27</v>
      </c>
      <c r="H95" s="139" t="s">
        <v>29</v>
      </c>
      <c r="I95" s="139" t="s">
        <v>28</v>
      </c>
      <c r="J95" s="140">
        <v>12.6</v>
      </c>
      <c r="K95" s="141"/>
      <c r="L95" s="141"/>
      <c r="M95" s="141"/>
      <c r="N95" s="141"/>
      <c r="O95" s="142"/>
      <c r="P95" s="139">
        <f t="shared" si="20"/>
        <v>0</v>
      </c>
      <c r="Q95" s="143">
        <f t="shared" si="21"/>
        <v>0</v>
      </c>
      <c r="R95" s="85"/>
    </row>
    <row r="96" spans="1:18" s="94" customFormat="1" ht="14.4" customHeight="1" thickBot="1" x14ac:dyDescent="0.35">
      <c r="A96" s="244"/>
      <c r="B96" s="243"/>
      <c r="C96" s="144" t="s">
        <v>88</v>
      </c>
      <c r="D96" s="145" t="s">
        <v>47</v>
      </c>
      <c r="E96" s="115" t="s">
        <v>38</v>
      </c>
      <c r="F96" s="115" t="s">
        <v>39</v>
      </c>
      <c r="G96" s="115" t="s">
        <v>43</v>
      </c>
      <c r="H96" s="115" t="s">
        <v>30</v>
      </c>
      <c r="I96" s="115" t="s">
        <v>29</v>
      </c>
      <c r="J96" s="116">
        <v>9.6</v>
      </c>
      <c r="K96" s="117"/>
      <c r="L96" s="117"/>
      <c r="M96" s="117"/>
      <c r="N96" s="117"/>
      <c r="O96" s="117"/>
      <c r="P96" s="115">
        <f t="shared" si="20"/>
        <v>0</v>
      </c>
      <c r="Q96" s="146">
        <f t="shared" si="21"/>
        <v>0</v>
      </c>
      <c r="R96" s="85"/>
    </row>
    <row r="97" spans="1:18" s="94" customFormat="1" ht="16.2" customHeight="1" thickBot="1" x14ac:dyDescent="0.35">
      <c r="A97" s="244"/>
      <c r="B97" s="243"/>
      <c r="C97" s="128" t="s">
        <v>88</v>
      </c>
      <c r="D97" s="129" t="s">
        <v>47</v>
      </c>
      <c r="E97" s="118" t="s">
        <v>38</v>
      </c>
      <c r="F97" s="118" t="s">
        <v>39</v>
      </c>
      <c r="G97" s="118" t="s">
        <v>43</v>
      </c>
      <c r="H97" s="118" t="s">
        <v>28</v>
      </c>
      <c r="I97" s="118" t="s">
        <v>29</v>
      </c>
      <c r="J97" s="119">
        <v>9.6</v>
      </c>
      <c r="K97" s="101"/>
      <c r="L97" s="101"/>
      <c r="M97" s="101"/>
      <c r="N97" s="101"/>
      <c r="O97" s="101"/>
      <c r="P97" s="118">
        <f t="shared" si="20"/>
        <v>0</v>
      </c>
      <c r="Q97" s="130">
        <f t="shared" si="21"/>
        <v>0</v>
      </c>
      <c r="R97" s="85"/>
    </row>
    <row r="98" spans="1:18" s="94" customFormat="1" ht="13.8" customHeight="1" thickBot="1" x14ac:dyDescent="0.35">
      <c r="A98" s="244"/>
      <c r="B98" s="243"/>
      <c r="C98" s="128" t="s">
        <v>88</v>
      </c>
      <c r="D98" s="129" t="s">
        <v>47</v>
      </c>
      <c r="E98" s="118" t="s">
        <v>38</v>
      </c>
      <c r="F98" s="118" t="s">
        <v>39</v>
      </c>
      <c r="G98" s="118" t="s">
        <v>43</v>
      </c>
      <c r="H98" s="118" t="s">
        <v>41</v>
      </c>
      <c r="I98" s="118" t="s">
        <v>29</v>
      </c>
      <c r="J98" s="119">
        <v>9.6</v>
      </c>
      <c r="K98" s="101"/>
      <c r="L98" s="101"/>
      <c r="M98" s="101"/>
      <c r="N98" s="101"/>
      <c r="O98" s="101"/>
      <c r="P98" s="118">
        <f t="shared" si="20"/>
        <v>0</v>
      </c>
      <c r="Q98" s="130">
        <f t="shared" si="21"/>
        <v>0</v>
      </c>
      <c r="R98" s="85"/>
    </row>
    <row r="99" spans="1:18" s="94" customFormat="1" ht="16.2" customHeight="1" thickBot="1" x14ac:dyDescent="0.35">
      <c r="A99" s="244"/>
      <c r="B99" s="243"/>
      <c r="C99" s="147" t="s">
        <v>88</v>
      </c>
      <c r="D99" s="148" t="s">
        <v>47</v>
      </c>
      <c r="E99" s="149" t="s">
        <v>38</v>
      </c>
      <c r="F99" s="149" t="s">
        <v>39</v>
      </c>
      <c r="G99" s="149" t="s">
        <v>43</v>
      </c>
      <c r="H99" s="149" t="s">
        <v>29</v>
      </c>
      <c r="I99" s="149" t="s">
        <v>28</v>
      </c>
      <c r="J99" s="150">
        <v>9.6</v>
      </c>
      <c r="K99" s="151"/>
      <c r="L99" s="151"/>
      <c r="M99" s="151"/>
      <c r="N99" s="151"/>
      <c r="O99" s="151"/>
      <c r="P99" s="149">
        <f t="shared" si="20"/>
        <v>0</v>
      </c>
      <c r="Q99" s="152">
        <f t="shared" si="21"/>
        <v>0</v>
      </c>
      <c r="R99" s="85"/>
    </row>
    <row r="100" spans="1:18" s="94" customFormat="1" ht="16.2" customHeight="1" thickBot="1" x14ac:dyDescent="0.35">
      <c r="A100" s="244"/>
      <c r="B100" s="243"/>
      <c r="C100" s="122" t="s">
        <v>102</v>
      </c>
      <c r="D100" s="123" t="s">
        <v>48</v>
      </c>
      <c r="E100" s="124" t="s">
        <v>38</v>
      </c>
      <c r="F100" s="124" t="s">
        <v>39</v>
      </c>
      <c r="G100" s="124" t="s">
        <v>27</v>
      </c>
      <c r="H100" s="124" t="s">
        <v>40</v>
      </c>
      <c r="I100" s="124" t="s">
        <v>29</v>
      </c>
      <c r="J100" s="125">
        <v>12.6</v>
      </c>
      <c r="K100" s="126"/>
      <c r="L100" s="126"/>
      <c r="M100" s="126"/>
      <c r="N100" s="126"/>
      <c r="O100" s="126"/>
      <c r="P100" s="124">
        <f>SUM(K100:O100)</f>
        <v>0</v>
      </c>
      <c r="Q100" s="127">
        <f>+P100*J100</f>
        <v>0</v>
      </c>
      <c r="R100" s="85"/>
    </row>
    <row r="101" spans="1:18" s="94" customFormat="1" ht="16.2" customHeight="1" thickBot="1" x14ac:dyDescent="0.35">
      <c r="A101" s="244"/>
      <c r="B101" s="243"/>
      <c r="C101" s="144" t="s">
        <v>102</v>
      </c>
      <c r="D101" s="129" t="s">
        <v>48</v>
      </c>
      <c r="E101" s="118" t="s">
        <v>38</v>
      </c>
      <c r="F101" s="118" t="s">
        <v>39</v>
      </c>
      <c r="G101" s="118" t="s">
        <v>27</v>
      </c>
      <c r="H101" s="118" t="s">
        <v>28</v>
      </c>
      <c r="I101" s="118" t="s">
        <v>29</v>
      </c>
      <c r="J101" s="119">
        <v>12.6</v>
      </c>
      <c r="K101" s="101"/>
      <c r="L101" s="101"/>
      <c r="M101" s="101"/>
      <c r="N101" s="101"/>
      <c r="O101" s="101"/>
      <c r="P101" s="118">
        <f t="shared" ref="P101:P108" si="22">SUM(K101:O101)</f>
        <v>0</v>
      </c>
      <c r="Q101" s="130">
        <f t="shared" ref="Q101:Q108" si="23">+P101*J101</f>
        <v>0</v>
      </c>
      <c r="R101" s="85"/>
    </row>
    <row r="102" spans="1:18" s="94" customFormat="1" ht="16.2" customHeight="1" thickBot="1" x14ac:dyDescent="0.35">
      <c r="A102" s="244"/>
      <c r="B102" s="243"/>
      <c r="C102" s="144" t="s">
        <v>102</v>
      </c>
      <c r="D102" s="129" t="s">
        <v>48</v>
      </c>
      <c r="E102" s="118" t="s">
        <v>38</v>
      </c>
      <c r="F102" s="118" t="s">
        <v>39</v>
      </c>
      <c r="G102" s="118" t="s">
        <v>27</v>
      </c>
      <c r="H102" s="118" t="s">
        <v>41</v>
      </c>
      <c r="I102" s="118" t="s">
        <v>29</v>
      </c>
      <c r="J102" s="119">
        <v>12.6</v>
      </c>
      <c r="K102" s="101"/>
      <c r="L102" s="101"/>
      <c r="M102" s="101"/>
      <c r="N102" s="101"/>
      <c r="O102" s="101"/>
      <c r="P102" s="118">
        <f t="shared" si="22"/>
        <v>0</v>
      </c>
      <c r="Q102" s="130">
        <f t="shared" si="23"/>
        <v>0</v>
      </c>
      <c r="R102" s="85"/>
    </row>
    <row r="103" spans="1:18" s="94" customFormat="1" ht="16.2" customHeight="1" thickBot="1" x14ac:dyDescent="0.35">
      <c r="A103" s="244"/>
      <c r="B103" s="243"/>
      <c r="C103" s="170" t="s">
        <v>102</v>
      </c>
      <c r="D103" s="132" t="str">
        <f>+D100</f>
        <v>CANZONE DI NOTTE N°2</v>
      </c>
      <c r="E103" s="133" t="s">
        <v>38</v>
      </c>
      <c r="F103" s="133" t="s">
        <v>39</v>
      </c>
      <c r="G103" s="133" t="s">
        <v>27</v>
      </c>
      <c r="H103" s="133" t="s">
        <v>29</v>
      </c>
      <c r="I103" s="133" t="s">
        <v>28</v>
      </c>
      <c r="J103" s="134">
        <v>12.6</v>
      </c>
      <c r="K103" s="135"/>
      <c r="L103" s="135"/>
      <c r="M103" s="135"/>
      <c r="N103" s="135"/>
      <c r="O103" s="135"/>
      <c r="P103" s="133">
        <f t="shared" si="22"/>
        <v>0</v>
      </c>
      <c r="Q103" s="136">
        <f t="shared" si="23"/>
        <v>0</v>
      </c>
      <c r="R103" s="85"/>
    </row>
    <row r="104" spans="1:18" s="94" customFormat="1" ht="16.2" customHeight="1" thickBot="1" x14ac:dyDescent="0.35">
      <c r="A104" s="244"/>
      <c r="B104" s="243"/>
      <c r="C104" s="137" t="s">
        <v>102</v>
      </c>
      <c r="D104" s="138" t="str">
        <f>+D101</f>
        <v>CANZONE DI NOTTE N°2</v>
      </c>
      <c r="E104" s="139" t="s">
        <v>42</v>
      </c>
      <c r="F104" s="139" t="s">
        <v>39</v>
      </c>
      <c r="G104" s="139" t="s">
        <v>27</v>
      </c>
      <c r="H104" s="139" t="s">
        <v>29</v>
      </c>
      <c r="I104" s="139" t="s">
        <v>28</v>
      </c>
      <c r="J104" s="140">
        <v>12.6</v>
      </c>
      <c r="K104" s="141"/>
      <c r="L104" s="141"/>
      <c r="M104" s="141"/>
      <c r="N104" s="141"/>
      <c r="O104" s="142"/>
      <c r="P104" s="139">
        <f t="shared" si="22"/>
        <v>0</v>
      </c>
      <c r="Q104" s="143">
        <f t="shared" si="23"/>
        <v>0</v>
      </c>
      <c r="R104" s="85"/>
    </row>
    <row r="105" spans="1:18" s="94" customFormat="1" ht="16.2" customHeight="1" thickBot="1" x14ac:dyDescent="0.35">
      <c r="A105" s="244"/>
      <c r="B105" s="243"/>
      <c r="C105" s="171" t="s">
        <v>102</v>
      </c>
      <c r="D105" s="172" t="str">
        <f>+D102</f>
        <v>CANZONE DI NOTTE N°2</v>
      </c>
      <c r="E105" s="173" t="s">
        <v>38</v>
      </c>
      <c r="F105" s="173" t="s">
        <v>39</v>
      </c>
      <c r="G105" s="173" t="s">
        <v>43</v>
      </c>
      <c r="H105" s="173" t="s">
        <v>30</v>
      </c>
      <c r="I105" s="173" t="s">
        <v>29</v>
      </c>
      <c r="J105" s="174">
        <v>9.6</v>
      </c>
      <c r="K105" s="175"/>
      <c r="L105" s="175"/>
      <c r="M105" s="175"/>
      <c r="N105" s="175"/>
      <c r="O105" s="175"/>
      <c r="P105" s="173">
        <f t="shared" si="22"/>
        <v>0</v>
      </c>
      <c r="Q105" s="146">
        <f t="shared" si="23"/>
        <v>0</v>
      </c>
      <c r="R105" s="85"/>
    </row>
    <row r="106" spans="1:18" s="94" customFormat="1" ht="16.2" customHeight="1" thickBot="1" x14ac:dyDescent="0.35">
      <c r="A106" s="244"/>
      <c r="B106" s="243"/>
      <c r="C106" s="171" t="s">
        <v>102</v>
      </c>
      <c r="D106" s="176" t="s">
        <v>48</v>
      </c>
      <c r="E106" s="177" t="s">
        <v>38</v>
      </c>
      <c r="F106" s="177" t="s">
        <v>39</v>
      </c>
      <c r="G106" s="177" t="s">
        <v>43</v>
      </c>
      <c r="H106" s="177" t="s">
        <v>28</v>
      </c>
      <c r="I106" s="177" t="s">
        <v>29</v>
      </c>
      <c r="J106" s="178">
        <v>9.6</v>
      </c>
      <c r="K106" s="179"/>
      <c r="L106" s="179"/>
      <c r="M106" s="179"/>
      <c r="N106" s="179"/>
      <c r="O106" s="179"/>
      <c r="P106" s="177">
        <f t="shared" si="22"/>
        <v>0</v>
      </c>
      <c r="Q106" s="130">
        <f t="shared" si="23"/>
        <v>0</v>
      </c>
      <c r="R106" s="85"/>
    </row>
    <row r="107" spans="1:18" s="94" customFormat="1" ht="16.2" customHeight="1" thickBot="1" x14ac:dyDescent="0.35">
      <c r="A107" s="244"/>
      <c r="B107" s="243"/>
      <c r="C107" s="171" t="s">
        <v>102</v>
      </c>
      <c r="D107" s="176" t="s">
        <v>48</v>
      </c>
      <c r="E107" s="177" t="s">
        <v>38</v>
      </c>
      <c r="F107" s="177" t="s">
        <v>39</v>
      </c>
      <c r="G107" s="177" t="s">
        <v>43</v>
      </c>
      <c r="H107" s="177" t="s">
        <v>41</v>
      </c>
      <c r="I107" s="177" t="s">
        <v>29</v>
      </c>
      <c r="J107" s="178">
        <v>9.6</v>
      </c>
      <c r="K107" s="179"/>
      <c r="L107" s="179"/>
      <c r="M107" s="179"/>
      <c r="N107" s="179"/>
      <c r="O107" s="179"/>
      <c r="P107" s="177">
        <f t="shared" si="22"/>
        <v>0</v>
      </c>
      <c r="Q107" s="130">
        <f t="shared" si="23"/>
        <v>0</v>
      </c>
      <c r="R107" s="85"/>
    </row>
    <row r="108" spans="1:18" s="94" customFormat="1" ht="16.2" customHeight="1" thickBot="1" x14ac:dyDescent="0.35">
      <c r="A108" s="244"/>
      <c r="B108" s="243"/>
      <c r="C108" s="180" t="s">
        <v>102</v>
      </c>
      <c r="D108" s="181" t="s">
        <v>48</v>
      </c>
      <c r="E108" s="182" t="s">
        <v>38</v>
      </c>
      <c r="F108" s="182" t="s">
        <v>39</v>
      </c>
      <c r="G108" s="182" t="s">
        <v>43</v>
      </c>
      <c r="H108" s="182" t="s">
        <v>29</v>
      </c>
      <c r="I108" s="182" t="s">
        <v>28</v>
      </c>
      <c r="J108" s="183">
        <v>9.6</v>
      </c>
      <c r="K108" s="184"/>
      <c r="L108" s="184"/>
      <c r="M108" s="184"/>
      <c r="N108" s="184"/>
      <c r="O108" s="184"/>
      <c r="P108" s="182">
        <f t="shared" si="22"/>
        <v>0</v>
      </c>
      <c r="Q108" s="152">
        <f t="shared" si="23"/>
        <v>0</v>
      </c>
      <c r="R108" s="85"/>
    </row>
    <row r="109" spans="1:18" s="94" customFormat="1" ht="14.4" thickBot="1" x14ac:dyDescent="0.35">
      <c r="A109" s="244"/>
      <c r="B109" s="243"/>
      <c r="C109" s="153" t="s">
        <v>105</v>
      </c>
      <c r="D109" s="154" t="s">
        <v>33</v>
      </c>
      <c r="E109" s="155" t="s">
        <v>38</v>
      </c>
      <c r="F109" s="155" t="s">
        <v>39</v>
      </c>
      <c r="G109" s="155" t="s">
        <v>27</v>
      </c>
      <c r="H109" s="155" t="s">
        <v>40</v>
      </c>
      <c r="I109" s="155" t="s">
        <v>29</v>
      </c>
      <c r="J109" s="156">
        <v>12.6</v>
      </c>
      <c r="K109" s="157"/>
      <c r="L109" s="157"/>
      <c r="M109" s="157"/>
      <c r="N109" s="157"/>
      <c r="O109" s="157"/>
      <c r="P109" s="102">
        <f>SUM(K109:O109)</f>
        <v>0</v>
      </c>
      <c r="Q109" s="103">
        <f>+P109*J109</f>
        <v>0</v>
      </c>
      <c r="R109" s="85"/>
    </row>
    <row r="110" spans="1:18" s="94" customFormat="1" ht="14.4" thickBot="1" x14ac:dyDescent="0.35">
      <c r="A110" s="244"/>
      <c r="B110" s="243"/>
      <c r="C110" s="86" t="s">
        <v>105</v>
      </c>
      <c r="D110" s="96" t="s">
        <v>33</v>
      </c>
      <c r="E110" s="158" t="s">
        <v>38</v>
      </c>
      <c r="F110" s="158" t="s">
        <v>39</v>
      </c>
      <c r="G110" s="158" t="s">
        <v>27</v>
      </c>
      <c r="H110" s="158" t="s">
        <v>28</v>
      </c>
      <c r="I110" s="158" t="s">
        <v>29</v>
      </c>
      <c r="J110" s="159">
        <v>12.6</v>
      </c>
      <c r="K110" s="160"/>
      <c r="L110" s="160"/>
      <c r="M110" s="160"/>
      <c r="N110" s="160"/>
      <c r="O110" s="99"/>
      <c r="P110" s="102">
        <f t="shared" ref="P110:P117" si="24">SUM(K110:O110)</f>
        <v>0</v>
      </c>
      <c r="Q110" s="103">
        <f t="shared" ref="Q110:Q117" si="25">+P110*J110</f>
        <v>0</v>
      </c>
      <c r="R110" s="85"/>
    </row>
    <row r="111" spans="1:18" s="94" customFormat="1" ht="14.4" thickBot="1" x14ac:dyDescent="0.35">
      <c r="A111" s="244"/>
      <c r="B111" s="243"/>
      <c r="C111" s="86" t="s">
        <v>105</v>
      </c>
      <c r="D111" s="105" t="s">
        <v>33</v>
      </c>
      <c r="E111" s="97" t="s">
        <v>38</v>
      </c>
      <c r="F111" s="97" t="s">
        <v>39</v>
      </c>
      <c r="G111" s="97" t="s">
        <v>27</v>
      </c>
      <c r="H111" s="97" t="s">
        <v>41</v>
      </c>
      <c r="I111" s="97" t="s">
        <v>29</v>
      </c>
      <c r="J111" s="98">
        <v>12.6</v>
      </c>
      <c r="K111" s="99"/>
      <c r="L111" s="99"/>
      <c r="M111" s="99"/>
      <c r="N111" s="100"/>
      <c r="O111" s="101"/>
      <c r="P111" s="102">
        <f t="shared" si="24"/>
        <v>0</v>
      </c>
      <c r="Q111" s="103">
        <f t="shared" si="25"/>
        <v>0</v>
      </c>
      <c r="R111" s="85"/>
    </row>
    <row r="112" spans="1:18" s="94" customFormat="1" ht="14.4" thickBot="1" x14ac:dyDescent="0.35">
      <c r="A112" s="244"/>
      <c r="B112" s="243"/>
      <c r="C112" s="185" t="s">
        <v>105</v>
      </c>
      <c r="D112" s="105" t="s">
        <v>33</v>
      </c>
      <c r="E112" s="97" t="s">
        <v>38</v>
      </c>
      <c r="F112" s="97" t="s">
        <v>39</v>
      </c>
      <c r="G112" s="97" t="s">
        <v>27</v>
      </c>
      <c r="H112" s="97" t="s">
        <v>29</v>
      </c>
      <c r="I112" s="97" t="s">
        <v>28</v>
      </c>
      <c r="J112" s="98">
        <v>12.6</v>
      </c>
      <c r="K112" s="99"/>
      <c r="L112" s="99"/>
      <c r="M112" s="99"/>
      <c r="N112" s="99"/>
      <c r="O112" s="91"/>
      <c r="P112" s="106">
        <f t="shared" si="24"/>
        <v>0</v>
      </c>
      <c r="Q112" s="107">
        <f t="shared" si="25"/>
        <v>0</v>
      </c>
      <c r="R112" s="85"/>
    </row>
    <row r="113" spans="1:18" s="94" customFormat="1" ht="14.4" thickBot="1" x14ac:dyDescent="0.35">
      <c r="A113" s="244"/>
      <c r="B113" s="243"/>
      <c r="C113" s="108" t="s">
        <v>105</v>
      </c>
      <c r="D113" s="109" t="s">
        <v>33</v>
      </c>
      <c r="E113" s="110" t="s">
        <v>42</v>
      </c>
      <c r="F113" s="110" t="s">
        <v>39</v>
      </c>
      <c r="G113" s="110" t="s">
        <v>27</v>
      </c>
      <c r="H113" s="110" t="s">
        <v>29</v>
      </c>
      <c r="I113" s="110" t="s">
        <v>28</v>
      </c>
      <c r="J113" s="111">
        <v>12.6</v>
      </c>
      <c r="K113" s="112"/>
      <c r="L113" s="112"/>
      <c r="M113" s="112"/>
      <c r="N113" s="112"/>
      <c r="O113" s="113"/>
      <c r="P113" s="110">
        <f t="shared" si="24"/>
        <v>0</v>
      </c>
      <c r="Q113" s="114">
        <f t="shared" si="25"/>
        <v>0</v>
      </c>
      <c r="R113" s="85"/>
    </row>
    <row r="114" spans="1:18" s="94" customFormat="1" ht="14.4" thickBot="1" x14ac:dyDescent="0.35">
      <c r="A114" s="244"/>
      <c r="B114" s="243"/>
      <c r="C114" s="86" t="s">
        <v>105</v>
      </c>
      <c r="D114" s="186" t="s">
        <v>33</v>
      </c>
      <c r="E114" s="120" t="s">
        <v>38</v>
      </c>
      <c r="F114" s="120" t="s">
        <v>39</v>
      </c>
      <c r="G114" s="120" t="s">
        <v>43</v>
      </c>
      <c r="H114" s="120" t="s">
        <v>30</v>
      </c>
      <c r="I114" s="120" t="s">
        <v>29</v>
      </c>
      <c r="J114" s="121">
        <v>9.6</v>
      </c>
      <c r="K114" s="91"/>
      <c r="L114" s="91"/>
      <c r="M114" s="91"/>
      <c r="N114" s="91"/>
      <c r="O114" s="91"/>
      <c r="P114" s="92">
        <f t="shared" si="24"/>
        <v>0</v>
      </c>
      <c r="Q114" s="93">
        <f t="shared" si="25"/>
        <v>0</v>
      </c>
      <c r="R114" s="85"/>
    </row>
    <row r="115" spans="1:18" s="94" customFormat="1" ht="14.4" thickBot="1" x14ac:dyDescent="0.35">
      <c r="A115" s="244"/>
      <c r="B115" s="243"/>
      <c r="C115" s="86" t="s">
        <v>105</v>
      </c>
      <c r="D115" s="129" t="s">
        <v>33</v>
      </c>
      <c r="E115" s="118" t="s">
        <v>38</v>
      </c>
      <c r="F115" s="118" t="s">
        <v>39</v>
      </c>
      <c r="G115" s="118" t="s">
        <v>43</v>
      </c>
      <c r="H115" s="118" t="s">
        <v>28</v>
      </c>
      <c r="I115" s="118" t="s">
        <v>29</v>
      </c>
      <c r="J115" s="119">
        <v>9.6</v>
      </c>
      <c r="K115" s="101"/>
      <c r="L115" s="101"/>
      <c r="M115" s="101"/>
      <c r="N115" s="101"/>
      <c r="O115" s="101"/>
      <c r="P115" s="102">
        <f t="shared" si="24"/>
        <v>0</v>
      </c>
      <c r="Q115" s="103">
        <f t="shared" si="25"/>
        <v>0</v>
      </c>
      <c r="R115" s="85"/>
    </row>
    <row r="116" spans="1:18" s="94" customFormat="1" ht="14.4" thickBot="1" x14ac:dyDescent="0.35">
      <c r="A116" s="244"/>
      <c r="B116" s="243"/>
      <c r="C116" s="86" t="s">
        <v>105</v>
      </c>
      <c r="D116" s="129" t="s">
        <v>33</v>
      </c>
      <c r="E116" s="118" t="s">
        <v>38</v>
      </c>
      <c r="F116" s="118" t="s">
        <v>39</v>
      </c>
      <c r="G116" s="118" t="s">
        <v>43</v>
      </c>
      <c r="H116" s="118" t="s">
        <v>41</v>
      </c>
      <c r="I116" s="118" t="s">
        <v>29</v>
      </c>
      <c r="J116" s="119">
        <v>9.6</v>
      </c>
      <c r="K116" s="101"/>
      <c r="L116" s="101"/>
      <c r="M116" s="101"/>
      <c r="N116" s="101"/>
      <c r="O116" s="101"/>
      <c r="P116" s="102">
        <f t="shared" si="24"/>
        <v>0</v>
      </c>
      <c r="Q116" s="103">
        <f t="shared" si="25"/>
        <v>0</v>
      </c>
      <c r="R116" s="85"/>
    </row>
    <row r="117" spans="1:18" s="94" customFormat="1" ht="14.4" thickBot="1" x14ac:dyDescent="0.35">
      <c r="A117" s="244"/>
      <c r="B117" s="243"/>
      <c r="C117" s="187" t="s">
        <v>105</v>
      </c>
      <c r="D117" s="188" t="s">
        <v>33</v>
      </c>
      <c r="E117" s="163" t="s">
        <v>38</v>
      </c>
      <c r="F117" s="163" t="s">
        <v>39</v>
      </c>
      <c r="G117" s="163" t="s">
        <v>43</v>
      </c>
      <c r="H117" s="163" t="s">
        <v>29</v>
      </c>
      <c r="I117" s="163" t="s">
        <v>28</v>
      </c>
      <c r="J117" s="164">
        <v>9.6</v>
      </c>
      <c r="K117" s="189"/>
      <c r="L117" s="189"/>
      <c r="M117" s="189"/>
      <c r="N117" s="189"/>
      <c r="O117" s="189"/>
      <c r="P117" s="110">
        <f t="shared" si="24"/>
        <v>0</v>
      </c>
      <c r="Q117" s="114">
        <f t="shared" si="25"/>
        <v>0</v>
      </c>
      <c r="R117" s="85"/>
    </row>
    <row r="118" spans="1:18" s="94" customFormat="1" ht="14.4" thickBot="1" x14ac:dyDescent="0.35">
      <c r="A118" s="244"/>
      <c r="B118" s="243"/>
      <c r="C118" s="153" t="s">
        <v>105</v>
      </c>
      <c r="D118" s="154" t="s">
        <v>26</v>
      </c>
      <c r="E118" s="155" t="s">
        <v>38</v>
      </c>
      <c r="F118" s="155" t="s">
        <v>39</v>
      </c>
      <c r="G118" s="155" t="s">
        <v>27</v>
      </c>
      <c r="H118" s="155" t="s">
        <v>40</v>
      </c>
      <c r="I118" s="155" t="s">
        <v>29</v>
      </c>
      <c r="J118" s="156">
        <v>12.6</v>
      </c>
      <c r="K118" s="157"/>
      <c r="L118" s="157"/>
      <c r="M118" s="157"/>
      <c r="N118" s="157"/>
      <c r="O118" s="157"/>
      <c r="P118" s="102">
        <f>SUM(K118:O118)</f>
        <v>0</v>
      </c>
      <c r="Q118" s="103">
        <f>+P118*J118</f>
        <v>0</v>
      </c>
      <c r="R118" s="85"/>
    </row>
    <row r="119" spans="1:18" s="94" customFormat="1" ht="14.4" thickBot="1" x14ac:dyDescent="0.35">
      <c r="A119" s="244"/>
      <c r="B119" s="243"/>
      <c r="C119" s="86" t="s">
        <v>105</v>
      </c>
      <c r="D119" s="154" t="s">
        <v>26</v>
      </c>
      <c r="E119" s="158" t="s">
        <v>38</v>
      </c>
      <c r="F119" s="158" t="s">
        <v>39</v>
      </c>
      <c r="G119" s="158" t="s">
        <v>27</v>
      </c>
      <c r="H119" s="158" t="s">
        <v>28</v>
      </c>
      <c r="I119" s="158" t="s">
        <v>29</v>
      </c>
      <c r="J119" s="159">
        <v>12.6</v>
      </c>
      <c r="K119" s="160"/>
      <c r="L119" s="160"/>
      <c r="M119" s="160"/>
      <c r="N119" s="160"/>
      <c r="O119" s="160"/>
      <c r="P119" s="102">
        <f t="shared" ref="P119:P126" si="26">SUM(K119:O119)</f>
        <v>0</v>
      </c>
      <c r="Q119" s="103">
        <f t="shared" ref="Q119:Q126" si="27">+P119*J119</f>
        <v>0</v>
      </c>
      <c r="R119" s="85"/>
    </row>
    <row r="120" spans="1:18" s="94" customFormat="1" ht="14.4" thickBot="1" x14ac:dyDescent="0.35">
      <c r="A120" s="244"/>
      <c r="B120" s="243"/>
      <c r="C120" s="86" t="s">
        <v>105</v>
      </c>
      <c r="D120" s="154" t="s">
        <v>26</v>
      </c>
      <c r="E120" s="97" t="s">
        <v>38</v>
      </c>
      <c r="F120" s="97" t="s">
        <v>39</v>
      </c>
      <c r="G120" s="97" t="s">
        <v>27</v>
      </c>
      <c r="H120" s="97" t="s">
        <v>41</v>
      </c>
      <c r="I120" s="97" t="s">
        <v>29</v>
      </c>
      <c r="J120" s="98">
        <v>12.6</v>
      </c>
      <c r="K120" s="99"/>
      <c r="L120" s="99"/>
      <c r="M120" s="99"/>
      <c r="N120" s="99"/>
      <c r="O120" s="99"/>
      <c r="P120" s="102">
        <f t="shared" si="26"/>
        <v>0</v>
      </c>
      <c r="Q120" s="103">
        <f t="shared" si="27"/>
        <v>0</v>
      </c>
      <c r="R120" s="85"/>
    </row>
    <row r="121" spans="1:18" s="94" customFormat="1" ht="14.4" thickBot="1" x14ac:dyDescent="0.35">
      <c r="A121" s="244"/>
      <c r="B121" s="243"/>
      <c r="C121" s="185" t="s">
        <v>105</v>
      </c>
      <c r="D121" s="190" t="s">
        <v>26</v>
      </c>
      <c r="E121" s="97" t="s">
        <v>38</v>
      </c>
      <c r="F121" s="97" t="s">
        <v>39</v>
      </c>
      <c r="G121" s="97" t="s">
        <v>27</v>
      </c>
      <c r="H121" s="97" t="s">
        <v>29</v>
      </c>
      <c r="I121" s="97" t="s">
        <v>28</v>
      </c>
      <c r="J121" s="98">
        <v>12.6</v>
      </c>
      <c r="K121" s="99"/>
      <c r="L121" s="99"/>
      <c r="M121" s="99"/>
      <c r="N121" s="99"/>
      <c r="O121" s="99"/>
      <c r="P121" s="106">
        <f t="shared" si="26"/>
        <v>0</v>
      </c>
      <c r="Q121" s="107">
        <f t="shared" si="27"/>
        <v>0</v>
      </c>
      <c r="R121" s="85"/>
    </row>
    <row r="122" spans="1:18" s="94" customFormat="1" ht="19.2" customHeight="1" thickBot="1" x14ac:dyDescent="0.35">
      <c r="A122" s="244"/>
      <c r="B122" s="243"/>
      <c r="C122" s="108" t="s">
        <v>105</v>
      </c>
      <c r="D122" s="109" t="s">
        <v>26</v>
      </c>
      <c r="E122" s="110" t="s">
        <v>42</v>
      </c>
      <c r="F122" s="110" t="s">
        <v>39</v>
      </c>
      <c r="G122" s="110" t="s">
        <v>27</v>
      </c>
      <c r="H122" s="110" t="s">
        <v>29</v>
      </c>
      <c r="I122" s="110" t="s">
        <v>28</v>
      </c>
      <c r="J122" s="111">
        <v>12.6</v>
      </c>
      <c r="K122" s="112"/>
      <c r="L122" s="112"/>
      <c r="M122" s="112"/>
      <c r="N122" s="112"/>
      <c r="O122" s="113"/>
      <c r="P122" s="110">
        <f t="shared" si="26"/>
        <v>0</v>
      </c>
      <c r="Q122" s="114">
        <f t="shared" si="27"/>
        <v>0</v>
      </c>
      <c r="R122" s="85"/>
    </row>
    <row r="123" spans="1:18" s="94" customFormat="1" ht="14.4" thickBot="1" x14ac:dyDescent="0.35">
      <c r="A123" s="244"/>
      <c r="B123" s="243"/>
      <c r="C123" s="86" t="s">
        <v>105</v>
      </c>
      <c r="D123" s="87" t="s">
        <v>26</v>
      </c>
      <c r="E123" s="120" t="s">
        <v>38</v>
      </c>
      <c r="F123" s="120" t="s">
        <v>39</v>
      </c>
      <c r="G123" s="120" t="s">
        <v>43</v>
      </c>
      <c r="H123" s="120" t="s">
        <v>30</v>
      </c>
      <c r="I123" s="120" t="s">
        <v>29</v>
      </c>
      <c r="J123" s="121">
        <v>9.6</v>
      </c>
      <c r="K123" s="90"/>
      <c r="L123" s="90"/>
      <c r="M123" s="90"/>
      <c r="N123" s="90"/>
      <c r="O123" s="90"/>
      <c r="P123" s="92">
        <f t="shared" si="26"/>
        <v>0</v>
      </c>
      <c r="Q123" s="93">
        <f t="shared" si="27"/>
        <v>0</v>
      </c>
      <c r="R123" s="85"/>
    </row>
    <row r="124" spans="1:18" s="94" customFormat="1" ht="14.4" thickBot="1" x14ac:dyDescent="0.35">
      <c r="A124" s="244"/>
      <c r="B124" s="243"/>
      <c r="C124" s="86" t="s">
        <v>105</v>
      </c>
      <c r="D124" s="154" t="s">
        <v>26</v>
      </c>
      <c r="E124" s="118" t="s">
        <v>38</v>
      </c>
      <c r="F124" s="118" t="s">
        <v>39</v>
      </c>
      <c r="G124" s="118" t="s">
        <v>43</v>
      </c>
      <c r="H124" s="118" t="s">
        <v>28</v>
      </c>
      <c r="I124" s="118" t="s">
        <v>29</v>
      </c>
      <c r="J124" s="119">
        <v>9.6</v>
      </c>
      <c r="K124" s="99"/>
      <c r="L124" s="99"/>
      <c r="M124" s="99"/>
      <c r="N124" s="99"/>
      <c r="O124" s="99"/>
      <c r="P124" s="102">
        <f t="shared" si="26"/>
        <v>0</v>
      </c>
      <c r="Q124" s="103">
        <f t="shared" si="27"/>
        <v>0</v>
      </c>
      <c r="R124" s="85"/>
    </row>
    <row r="125" spans="1:18" s="94" customFormat="1" ht="14.4" thickBot="1" x14ac:dyDescent="0.35">
      <c r="A125" s="244"/>
      <c r="B125" s="243"/>
      <c r="C125" s="86" t="s">
        <v>105</v>
      </c>
      <c r="D125" s="154" t="s">
        <v>26</v>
      </c>
      <c r="E125" s="118" t="s">
        <v>38</v>
      </c>
      <c r="F125" s="118" t="s">
        <v>39</v>
      </c>
      <c r="G125" s="118" t="s">
        <v>43</v>
      </c>
      <c r="H125" s="118" t="s">
        <v>41</v>
      </c>
      <c r="I125" s="118" t="s">
        <v>29</v>
      </c>
      <c r="J125" s="119">
        <v>9.6</v>
      </c>
      <c r="K125" s="99"/>
      <c r="L125" s="99"/>
      <c r="M125" s="99"/>
      <c r="N125" s="99"/>
      <c r="O125" s="99"/>
      <c r="P125" s="102">
        <f t="shared" si="26"/>
        <v>0</v>
      </c>
      <c r="Q125" s="103">
        <f t="shared" si="27"/>
        <v>0</v>
      </c>
      <c r="R125" s="85"/>
    </row>
    <row r="126" spans="1:18" s="94" customFormat="1" ht="14.4" thickBot="1" x14ac:dyDescent="0.35">
      <c r="A126" s="244"/>
      <c r="B126" s="243"/>
      <c r="C126" s="187" t="s">
        <v>105</v>
      </c>
      <c r="D126" s="109" t="s">
        <v>26</v>
      </c>
      <c r="E126" s="163" t="s">
        <v>38</v>
      </c>
      <c r="F126" s="163" t="s">
        <v>39</v>
      </c>
      <c r="G126" s="163" t="s">
        <v>43</v>
      </c>
      <c r="H126" s="163" t="s">
        <v>29</v>
      </c>
      <c r="I126" s="163" t="s">
        <v>28</v>
      </c>
      <c r="J126" s="164">
        <v>9.6</v>
      </c>
      <c r="K126" s="165"/>
      <c r="L126" s="165"/>
      <c r="M126" s="165"/>
      <c r="N126" s="165"/>
      <c r="O126" s="165"/>
      <c r="P126" s="110">
        <f t="shared" si="26"/>
        <v>0</v>
      </c>
      <c r="Q126" s="114">
        <f t="shared" si="27"/>
        <v>0</v>
      </c>
      <c r="R126" s="85"/>
    </row>
    <row r="127" spans="1:18" s="94" customFormat="1" ht="42" thickBot="1" x14ac:dyDescent="0.35">
      <c r="A127" s="244"/>
      <c r="B127" s="243"/>
      <c r="C127" s="260" t="s">
        <v>31</v>
      </c>
      <c r="D127" s="191" t="s">
        <v>84</v>
      </c>
      <c r="E127" s="106" t="s">
        <v>38</v>
      </c>
      <c r="F127" s="106" t="s">
        <v>39</v>
      </c>
      <c r="G127" s="106" t="s">
        <v>43</v>
      </c>
      <c r="H127" s="106" t="s">
        <v>29</v>
      </c>
      <c r="I127" s="192" t="s">
        <v>87</v>
      </c>
      <c r="J127" s="193">
        <v>9.6</v>
      </c>
      <c r="K127" s="194"/>
      <c r="L127" s="194"/>
      <c r="M127" s="194"/>
      <c r="N127" s="194"/>
      <c r="O127" s="194"/>
      <c r="P127" s="106">
        <f>SUM(K127:O127)</f>
        <v>0</v>
      </c>
      <c r="Q127" s="107">
        <f>+P127*J127</f>
        <v>0</v>
      </c>
      <c r="R127" s="85"/>
    </row>
    <row r="128" spans="1:18" s="94" customFormat="1" ht="42" thickBot="1" x14ac:dyDescent="0.35">
      <c r="A128" s="244"/>
      <c r="B128" s="243"/>
      <c r="C128" s="261"/>
      <c r="D128" s="169" t="s">
        <v>84</v>
      </c>
      <c r="E128" s="110" t="s">
        <v>100</v>
      </c>
      <c r="F128" s="110" t="s">
        <v>39</v>
      </c>
      <c r="G128" s="110" t="s">
        <v>27</v>
      </c>
      <c r="H128" s="110" t="s">
        <v>29</v>
      </c>
      <c r="I128" s="195" t="s">
        <v>87</v>
      </c>
      <c r="J128" s="111">
        <v>12.6</v>
      </c>
      <c r="K128" s="112"/>
      <c r="L128" s="112"/>
      <c r="M128" s="112"/>
      <c r="N128" s="112"/>
      <c r="O128" s="112"/>
      <c r="P128" s="110">
        <f>SUM(K128:O128)</f>
        <v>0</v>
      </c>
      <c r="Q128" s="114">
        <f>+P128*J128</f>
        <v>0</v>
      </c>
      <c r="R128" s="85"/>
    </row>
    <row r="129" spans="1:18" s="94" customFormat="1" ht="42" thickBot="1" x14ac:dyDescent="0.35">
      <c r="A129" s="244"/>
      <c r="B129" s="243"/>
      <c r="C129" s="262"/>
      <c r="D129" s="196" t="s">
        <v>84</v>
      </c>
      <c r="E129" s="163" t="s">
        <v>38</v>
      </c>
      <c r="F129" s="163" t="s">
        <v>39</v>
      </c>
      <c r="G129" s="163" t="s">
        <v>27</v>
      </c>
      <c r="H129" s="163" t="s">
        <v>29</v>
      </c>
      <c r="I129" s="197" t="s">
        <v>87</v>
      </c>
      <c r="J129" s="164">
        <v>12.6</v>
      </c>
      <c r="K129" s="189"/>
      <c r="L129" s="189"/>
      <c r="M129" s="189"/>
      <c r="N129" s="189"/>
      <c r="O129" s="189"/>
      <c r="P129" s="163">
        <f>SUM(K129:O129)</f>
        <v>0</v>
      </c>
      <c r="Q129" s="198">
        <f>+P129*J129</f>
        <v>0</v>
      </c>
      <c r="R129" s="85"/>
    </row>
    <row r="130" spans="1:18" s="94" customFormat="1" ht="14.4" thickBot="1" x14ac:dyDescent="0.35">
      <c r="A130" s="244"/>
      <c r="B130" s="243"/>
      <c r="C130" s="122" t="s">
        <v>31</v>
      </c>
      <c r="D130" s="123" t="s">
        <v>35</v>
      </c>
      <c r="E130" s="124" t="s">
        <v>38</v>
      </c>
      <c r="F130" s="124" t="s">
        <v>39</v>
      </c>
      <c r="G130" s="124" t="s">
        <v>27</v>
      </c>
      <c r="H130" s="124" t="s">
        <v>40</v>
      </c>
      <c r="I130" s="124" t="s">
        <v>29</v>
      </c>
      <c r="J130" s="125">
        <v>12.6</v>
      </c>
      <c r="K130" s="126"/>
      <c r="L130" s="126"/>
      <c r="M130" s="126"/>
      <c r="N130" s="126"/>
      <c r="O130" s="126"/>
      <c r="P130" s="124">
        <f>SUM(K130:O130)</f>
        <v>0</v>
      </c>
      <c r="Q130" s="127">
        <f>+P130*J130</f>
        <v>0</v>
      </c>
      <c r="R130" s="85"/>
    </row>
    <row r="131" spans="1:18" s="94" customFormat="1" ht="14.4" thickBot="1" x14ac:dyDescent="0.35">
      <c r="A131" s="244"/>
      <c r="B131" s="243"/>
      <c r="C131" s="128" t="s">
        <v>31</v>
      </c>
      <c r="D131" s="129" t="s">
        <v>35</v>
      </c>
      <c r="E131" s="118" t="s">
        <v>38</v>
      </c>
      <c r="F131" s="118" t="s">
        <v>39</v>
      </c>
      <c r="G131" s="118" t="s">
        <v>27</v>
      </c>
      <c r="H131" s="118" t="s">
        <v>28</v>
      </c>
      <c r="I131" s="118" t="s">
        <v>29</v>
      </c>
      <c r="J131" s="119">
        <v>12.6</v>
      </c>
      <c r="K131" s="101"/>
      <c r="L131" s="101"/>
      <c r="M131" s="101"/>
      <c r="N131" s="101"/>
      <c r="O131" s="101"/>
      <c r="P131" s="118">
        <f t="shared" ref="P131:P138" si="28">SUM(K131:O131)</f>
        <v>0</v>
      </c>
      <c r="Q131" s="130">
        <f t="shared" ref="Q131:Q138" si="29">+P131*J131</f>
        <v>0</v>
      </c>
      <c r="R131" s="85"/>
    </row>
    <row r="132" spans="1:18" s="94" customFormat="1" ht="14.4" thickBot="1" x14ac:dyDescent="0.35">
      <c r="A132" s="244"/>
      <c r="B132" s="243"/>
      <c r="C132" s="128" t="s">
        <v>31</v>
      </c>
      <c r="D132" s="129" t="s">
        <v>35</v>
      </c>
      <c r="E132" s="118" t="s">
        <v>38</v>
      </c>
      <c r="F132" s="118" t="s">
        <v>39</v>
      </c>
      <c r="G132" s="118" t="s">
        <v>27</v>
      </c>
      <c r="H132" s="118" t="s">
        <v>41</v>
      </c>
      <c r="I132" s="118" t="s">
        <v>29</v>
      </c>
      <c r="J132" s="119">
        <v>12.6</v>
      </c>
      <c r="K132" s="101"/>
      <c r="L132" s="101"/>
      <c r="M132" s="101"/>
      <c r="N132" s="101"/>
      <c r="O132" s="101"/>
      <c r="P132" s="118">
        <f t="shared" si="28"/>
        <v>0</v>
      </c>
      <c r="Q132" s="130">
        <f t="shared" si="29"/>
        <v>0</v>
      </c>
      <c r="R132" s="85"/>
    </row>
    <row r="133" spans="1:18" s="94" customFormat="1" ht="14.4" thickBot="1" x14ac:dyDescent="0.35">
      <c r="A133" s="244"/>
      <c r="B133" s="243"/>
      <c r="C133" s="131" t="s">
        <v>31</v>
      </c>
      <c r="D133" s="132" t="s">
        <v>35</v>
      </c>
      <c r="E133" s="133" t="s">
        <v>38</v>
      </c>
      <c r="F133" s="133" t="s">
        <v>39</v>
      </c>
      <c r="G133" s="133" t="s">
        <v>27</v>
      </c>
      <c r="H133" s="133" t="s">
        <v>29</v>
      </c>
      <c r="I133" s="133" t="s">
        <v>28</v>
      </c>
      <c r="J133" s="134">
        <v>12.6</v>
      </c>
      <c r="K133" s="135"/>
      <c r="L133" s="135"/>
      <c r="M133" s="135"/>
      <c r="N133" s="135"/>
      <c r="O133" s="135"/>
      <c r="P133" s="133">
        <f t="shared" si="28"/>
        <v>0</v>
      </c>
      <c r="Q133" s="136">
        <f t="shared" si="29"/>
        <v>0</v>
      </c>
      <c r="R133" s="85"/>
    </row>
    <row r="134" spans="1:18" s="94" customFormat="1" ht="18.600000000000001" customHeight="1" thickBot="1" x14ac:dyDescent="0.35">
      <c r="A134" s="244"/>
      <c r="B134" s="243"/>
      <c r="C134" s="137" t="s">
        <v>31</v>
      </c>
      <c r="D134" s="138" t="s">
        <v>35</v>
      </c>
      <c r="E134" s="139" t="s">
        <v>42</v>
      </c>
      <c r="F134" s="139" t="s">
        <v>39</v>
      </c>
      <c r="G134" s="139" t="s">
        <v>27</v>
      </c>
      <c r="H134" s="139" t="s">
        <v>29</v>
      </c>
      <c r="I134" s="139" t="s">
        <v>28</v>
      </c>
      <c r="J134" s="140">
        <v>12.6</v>
      </c>
      <c r="K134" s="141"/>
      <c r="L134" s="141"/>
      <c r="M134" s="141"/>
      <c r="N134" s="141"/>
      <c r="O134" s="142"/>
      <c r="P134" s="139">
        <f t="shared" si="28"/>
        <v>0</v>
      </c>
      <c r="Q134" s="143">
        <f t="shared" si="29"/>
        <v>0</v>
      </c>
      <c r="R134" s="85"/>
    </row>
    <row r="135" spans="1:18" s="94" customFormat="1" ht="14.4" thickBot="1" x14ac:dyDescent="0.35">
      <c r="A135" s="244"/>
      <c r="B135" s="243"/>
      <c r="C135" s="144" t="s">
        <v>31</v>
      </c>
      <c r="D135" s="145" t="s">
        <v>35</v>
      </c>
      <c r="E135" s="115" t="s">
        <v>38</v>
      </c>
      <c r="F135" s="115" t="s">
        <v>39</v>
      </c>
      <c r="G135" s="115" t="s">
        <v>43</v>
      </c>
      <c r="H135" s="115" t="s">
        <v>30</v>
      </c>
      <c r="I135" s="115" t="s">
        <v>29</v>
      </c>
      <c r="J135" s="116">
        <v>9.6</v>
      </c>
      <c r="K135" s="117"/>
      <c r="L135" s="117"/>
      <c r="M135" s="117"/>
      <c r="N135" s="117"/>
      <c r="O135" s="117"/>
      <c r="P135" s="115">
        <f t="shared" si="28"/>
        <v>0</v>
      </c>
      <c r="Q135" s="146">
        <f t="shared" si="29"/>
        <v>0</v>
      </c>
      <c r="R135" s="85"/>
    </row>
    <row r="136" spans="1:18" s="94" customFormat="1" ht="14.4" thickBot="1" x14ac:dyDescent="0.35">
      <c r="A136" s="244"/>
      <c r="B136" s="243"/>
      <c r="C136" s="128" t="s">
        <v>31</v>
      </c>
      <c r="D136" s="129" t="s">
        <v>35</v>
      </c>
      <c r="E136" s="118" t="s">
        <v>38</v>
      </c>
      <c r="F136" s="118" t="s">
        <v>39</v>
      </c>
      <c r="G136" s="118" t="s">
        <v>43</v>
      </c>
      <c r="H136" s="118" t="s">
        <v>28</v>
      </c>
      <c r="I136" s="118" t="s">
        <v>29</v>
      </c>
      <c r="J136" s="119">
        <v>9.6</v>
      </c>
      <c r="K136" s="101"/>
      <c r="L136" s="101"/>
      <c r="M136" s="101"/>
      <c r="N136" s="101"/>
      <c r="O136" s="101"/>
      <c r="P136" s="118">
        <f t="shared" si="28"/>
        <v>0</v>
      </c>
      <c r="Q136" s="130">
        <f t="shared" si="29"/>
        <v>0</v>
      </c>
      <c r="R136" s="85"/>
    </row>
    <row r="137" spans="1:18" s="94" customFormat="1" ht="14.4" thickBot="1" x14ac:dyDescent="0.35">
      <c r="A137" s="244"/>
      <c r="B137" s="243"/>
      <c r="C137" s="128" t="s">
        <v>31</v>
      </c>
      <c r="D137" s="129" t="s">
        <v>35</v>
      </c>
      <c r="E137" s="118" t="s">
        <v>38</v>
      </c>
      <c r="F137" s="118" t="s">
        <v>39</v>
      </c>
      <c r="G137" s="118" t="s">
        <v>43</v>
      </c>
      <c r="H137" s="118" t="s">
        <v>41</v>
      </c>
      <c r="I137" s="118" t="s">
        <v>29</v>
      </c>
      <c r="J137" s="119">
        <v>9.6</v>
      </c>
      <c r="K137" s="101"/>
      <c r="L137" s="101"/>
      <c r="M137" s="101"/>
      <c r="N137" s="101"/>
      <c r="O137" s="101"/>
      <c r="P137" s="118">
        <f t="shared" si="28"/>
        <v>0</v>
      </c>
      <c r="Q137" s="130">
        <f t="shared" si="29"/>
        <v>0</v>
      </c>
      <c r="R137" s="85"/>
    </row>
    <row r="138" spans="1:18" s="94" customFormat="1" ht="14.4" thickBot="1" x14ac:dyDescent="0.35">
      <c r="A138" s="244"/>
      <c r="B138" s="243"/>
      <c r="C138" s="131" t="s">
        <v>31</v>
      </c>
      <c r="D138" s="132" t="s">
        <v>35</v>
      </c>
      <c r="E138" s="133" t="s">
        <v>38</v>
      </c>
      <c r="F138" s="133" t="s">
        <v>39</v>
      </c>
      <c r="G138" s="133" t="s">
        <v>43</v>
      </c>
      <c r="H138" s="133" t="s">
        <v>29</v>
      </c>
      <c r="I138" s="133" t="s">
        <v>28</v>
      </c>
      <c r="J138" s="134">
        <v>9.6</v>
      </c>
      <c r="K138" s="135"/>
      <c r="L138" s="135"/>
      <c r="M138" s="135"/>
      <c r="N138" s="135"/>
      <c r="O138" s="135"/>
      <c r="P138" s="133">
        <f t="shared" si="28"/>
        <v>0</v>
      </c>
      <c r="Q138" s="136">
        <f t="shared" si="29"/>
        <v>0</v>
      </c>
      <c r="R138" s="85"/>
    </row>
    <row r="139" spans="1:18" ht="15" customHeight="1" thickBot="1" x14ac:dyDescent="0.3">
      <c r="A139" s="244"/>
      <c r="B139" s="245"/>
      <c r="C139" s="122" t="s">
        <v>31</v>
      </c>
      <c r="D139" s="123" t="s">
        <v>37</v>
      </c>
      <c r="E139" s="124" t="s">
        <v>38</v>
      </c>
      <c r="F139" s="124" t="s">
        <v>39</v>
      </c>
      <c r="G139" s="124" t="s">
        <v>27</v>
      </c>
      <c r="H139" s="124" t="s">
        <v>40</v>
      </c>
      <c r="I139" s="124" t="s">
        <v>107</v>
      </c>
      <c r="J139" s="125">
        <v>12.6</v>
      </c>
      <c r="K139" s="126"/>
      <c r="L139" s="126"/>
      <c r="M139" s="126"/>
      <c r="N139" s="126"/>
      <c r="O139" s="126"/>
      <c r="P139" s="124">
        <f>SUM(K139:O139)</f>
        <v>0</v>
      </c>
      <c r="Q139" s="127">
        <f>+P139*J139</f>
        <v>0</v>
      </c>
      <c r="R139" s="76"/>
    </row>
    <row r="140" spans="1:18" ht="15" customHeight="1" thickBot="1" x14ac:dyDescent="0.3">
      <c r="A140" s="244"/>
      <c r="B140" s="245"/>
      <c r="C140" s="128" t="s">
        <v>31</v>
      </c>
      <c r="D140" s="129" t="s">
        <v>37</v>
      </c>
      <c r="E140" s="118" t="s">
        <v>38</v>
      </c>
      <c r="F140" s="118" t="s">
        <v>39</v>
      </c>
      <c r="G140" s="118" t="s">
        <v>27</v>
      </c>
      <c r="H140" s="118" t="s">
        <v>28</v>
      </c>
      <c r="I140" s="124" t="s">
        <v>107</v>
      </c>
      <c r="J140" s="119">
        <v>12.6</v>
      </c>
      <c r="K140" s="101"/>
      <c r="L140" s="101"/>
      <c r="M140" s="101"/>
      <c r="N140" s="101"/>
      <c r="O140" s="101"/>
      <c r="P140" s="118">
        <f t="shared" ref="P140:P147" si="30">SUM(K140:O140)</f>
        <v>0</v>
      </c>
      <c r="Q140" s="130">
        <f t="shared" ref="Q140:Q147" si="31">+P140*J140</f>
        <v>0</v>
      </c>
      <c r="R140" s="76"/>
    </row>
    <row r="141" spans="1:18" ht="15" customHeight="1" thickBot="1" x14ac:dyDescent="0.3">
      <c r="A141" s="244"/>
      <c r="B141" s="245"/>
      <c r="C141" s="128" t="s">
        <v>31</v>
      </c>
      <c r="D141" s="129" t="s">
        <v>37</v>
      </c>
      <c r="E141" s="118" t="s">
        <v>38</v>
      </c>
      <c r="F141" s="118" t="s">
        <v>39</v>
      </c>
      <c r="G141" s="118" t="s">
        <v>27</v>
      </c>
      <c r="H141" s="118" t="s">
        <v>41</v>
      </c>
      <c r="I141" s="124" t="s">
        <v>107</v>
      </c>
      <c r="J141" s="119">
        <v>12.6</v>
      </c>
      <c r="K141" s="101"/>
      <c r="L141" s="101"/>
      <c r="M141" s="101"/>
      <c r="N141" s="101"/>
      <c r="O141" s="101"/>
      <c r="P141" s="118">
        <f t="shared" si="30"/>
        <v>0</v>
      </c>
      <c r="Q141" s="130">
        <f t="shared" si="31"/>
        <v>0</v>
      </c>
      <c r="R141" s="76"/>
    </row>
    <row r="142" spans="1:18" ht="15" customHeight="1" thickBot="1" x14ac:dyDescent="0.3">
      <c r="A142" s="244"/>
      <c r="B142" s="245"/>
      <c r="C142" s="131" t="s">
        <v>31</v>
      </c>
      <c r="D142" s="132" t="s">
        <v>37</v>
      </c>
      <c r="E142" s="133" t="s">
        <v>38</v>
      </c>
      <c r="F142" s="133" t="s">
        <v>39</v>
      </c>
      <c r="G142" s="133" t="s">
        <v>27</v>
      </c>
      <c r="H142" s="133" t="s">
        <v>29</v>
      </c>
      <c r="I142" s="133" t="s">
        <v>108</v>
      </c>
      <c r="J142" s="134">
        <v>12.6</v>
      </c>
      <c r="K142" s="135"/>
      <c r="L142" s="135"/>
      <c r="M142" s="135"/>
      <c r="N142" s="135"/>
      <c r="O142" s="135"/>
      <c r="P142" s="133">
        <f t="shared" si="30"/>
        <v>0</v>
      </c>
      <c r="Q142" s="136">
        <f t="shared" si="31"/>
        <v>0</v>
      </c>
      <c r="R142" s="76"/>
    </row>
    <row r="143" spans="1:18" ht="19.8" customHeight="1" thickBot="1" x14ac:dyDescent="0.3">
      <c r="A143" s="244"/>
      <c r="B143" s="245"/>
      <c r="C143" s="137" t="s">
        <v>31</v>
      </c>
      <c r="D143" s="138" t="s">
        <v>37</v>
      </c>
      <c r="E143" s="139" t="s">
        <v>42</v>
      </c>
      <c r="F143" s="139" t="s">
        <v>39</v>
      </c>
      <c r="G143" s="139" t="s">
        <v>27</v>
      </c>
      <c r="H143" s="139" t="s">
        <v>29</v>
      </c>
      <c r="I143" s="139" t="s">
        <v>108</v>
      </c>
      <c r="J143" s="140">
        <v>12.6</v>
      </c>
      <c r="K143" s="141"/>
      <c r="L143" s="141"/>
      <c r="M143" s="141"/>
      <c r="N143" s="141"/>
      <c r="O143" s="142"/>
      <c r="P143" s="139">
        <f t="shared" si="30"/>
        <v>0</v>
      </c>
      <c r="Q143" s="143">
        <f t="shared" si="31"/>
        <v>0</v>
      </c>
      <c r="R143" s="76"/>
    </row>
    <row r="144" spans="1:18" ht="15" customHeight="1" thickBot="1" x14ac:dyDescent="0.3">
      <c r="A144" s="244"/>
      <c r="B144" s="245"/>
      <c r="C144" s="144" t="s">
        <v>31</v>
      </c>
      <c r="D144" s="145" t="s">
        <v>37</v>
      </c>
      <c r="E144" s="115" t="s">
        <v>38</v>
      </c>
      <c r="F144" s="115" t="s">
        <v>39</v>
      </c>
      <c r="G144" s="115" t="s">
        <v>43</v>
      </c>
      <c r="H144" s="115" t="s">
        <v>30</v>
      </c>
      <c r="I144" s="124" t="s">
        <v>107</v>
      </c>
      <c r="J144" s="116">
        <v>9.6</v>
      </c>
      <c r="K144" s="117"/>
      <c r="L144" s="117"/>
      <c r="M144" s="117"/>
      <c r="N144" s="117"/>
      <c r="O144" s="117"/>
      <c r="P144" s="115">
        <f t="shared" si="30"/>
        <v>0</v>
      </c>
      <c r="Q144" s="146">
        <f t="shared" si="31"/>
        <v>0</v>
      </c>
      <c r="R144" s="76"/>
    </row>
    <row r="145" spans="1:18" ht="15" customHeight="1" thickBot="1" x14ac:dyDescent="0.3">
      <c r="A145" s="244"/>
      <c r="B145" s="245"/>
      <c r="C145" s="128" t="s">
        <v>31</v>
      </c>
      <c r="D145" s="129" t="s">
        <v>37</v>
      </c>
      <c r="E145" s="118" t="s">
        <v>38</v>
      </c>
      <c r="F145" s="118" t="s">
        <v>39</v>
      </c>
      <c r="G145" s="118" t="s">
        <v>43</v>
      </c>
      <c r="H145" s="118" t="s">
        <v>28</v>
      </c>
      <c r="I145" s="124" t="s">
        <v>107</v>
      </c>
      <c r="J145" s="119">
        <v>9.6</v>
      </c>
      <c r="K145" s="101"/>
      <c r="L145" s="101"/>
      <c r="M145" s="101"/>
      <c r="N145" s="101"/>
      <c r="O145" s="101"/>
      <c r="P145" s="118">
        <f t="shared" si="30"/>
        <v>0</v>
      </c>
      <c r="Q145" s="130">
        <f t="shared" si="31"/>
        <v>0</v>
      </c>
      <c r="R145" s="76"/>
    </row>
    <row r="146" spans="1:18" ht="15" customHeight="1" thickBot="1" x14ac:dyDescent="0.3">
      <c r="A146" s="244"/>
      <c r="B146" s="245"/>
      <c r="C146" s="128" t="s">
        <v>31</v>
      </c>
      <c r="D146" s="129" t="s">
        <v>37</v>
      </c>
      <c r="E146" s="118" t="s">
        <v>38</v>
      </c>
      <c r="F146" s="118" t="s">
        <v>39</v>
      </c>
      <c r="G146" s="118" t="s">
        <v>43</v>
      </c>
      <c r="H146" s="118" t="s">
        <v>41</v>
      </c>
      <c r="I146" s="124" t="s">
        <v>107</v>
      </c>
      <c r="J146" s="119">
        <v>9.6</v>
      </c>
      <c r="K146" s="101"/>
      <c r="L146" s="101"/>
      <c r="M146" s="101"/>
      <c r="N146" s="101"/>
      <c r="O146" s="101"/>
      <c r="P146" s="118">
        <f t="shared" si="30"/>
        <v>0</v>
      </c>
      <c r="Q146" s="130">
        <f t="shared" si="31"/>
        <v>0</v>
      </c>
      <c r="R146" s="76"/>
    </row>
    <row r="147" spans="1:18" ht="15" customHeight="1" thickBot="1" x14ac:dyDescent="0.3">
      <c r="A147" s="244"/>
      <c r="B147" s="245"/>
      <c r="C147" s="131" t="s">
        <v>31</v>
      </c>
      <c r="D147" s="132" t="s">
        <v>37</v>
      </c>
      <c r="E147" s="133" t="s">
        <v>38</v>
      </c>
      <c r="F147" s="133" t="s">
        <v>39</v>
      </c>
      <c r="G147" s="133" t="s">
        <v>43</v>
      </c>
      <c r="H147" s="133" t="s">
        <v>29</v>
      </c>
      <c r="I147" s="133" t="s">
        <v>108</v>
      </c>
      <c r="J147" s="134">
        <v>9.6</v>
      </c>
      <c r="K147" s="135"/>
      <c r="L147" s="135"/>
      <c r="M147" s="135"/>
      <c r="N147" s="135"/>
      <c r="O147" s="135"/>
      <c r="P147" s="133">
        <f t="shared" si="30"/>
        <v>0</v>
      </c>
      <c r="Q147" s="136">
        <f t="shared" si="31"/>
        <v>0</v>
      </c>
      <c r="R147" s="76"/>
    </row>
    <row r="148" spans="1:18" ht="15" customHeight="1" x14ac:dyDescent="0.25">
      <c r="A148" s="199"/>
      <c r="B148" s="233"/>
      <c r="C148" s="122" t="s">
        <v>31</v>
      </c>
      <c r="D148" s="123" t="s">
        <v>36</v>
      </c>
      <c r="E148" s="124" t="s">
        <v>38</v>
      </c>
      <c r="F148" s="124" t="s">
        <v>39</v>
      </c>
      <c r="G148" s="124" t="s">
        <v>27</v>
      </c>
      <c r="H148" s="124" t="s">
        <v>40</v>
      </c>
      <c r="I148" s="124" t="s">
        <v>29</v>
      </c>
      <c r="J148" s="125">
        <v>12.6</v>
      </c>
      <c r="K148" s="126"/>
      <c r="L148" s="126"/>
      <c r="M148" s="126"/>
      <c r="N148" s="126"/>
      <c r="O148" s="126"/>
      <c r="P148" s="124">
        <f>SUM(K148:O148)</f>
        <v>0</v>
      </c>
      <c r="Q148" s="127">
        <f>+P148*J148</f>
        <v>0</v>
      </c>
      <c r="R148" s="76"/>
    </row>
    <row r="149" spans="1:18" ht="15" customHeight="1" x14ac:dyDescent="0.25">
      <c r="A149" s="199"/>
      <c r="B149" s="233"/>
      <c r="C149" s="128" t="str">
        <f>+C148</f>
        <v>extratrack</v>
      </c>
      <c r="D149" s="129" t="s">
        <v>36</v>
      </c>
      <c r="E149" s="118" t="s">
        <v>38</v>
      </c>
      <c r="F149" s="118" t="s">
        <v>39</v>
      </c>
      <c r="G149" s="118" t="s">
        <v>27</v>
      </c>
      <c r="H149" s="118" t="s">
        <v>28</v>
      </c>
      <c r="I149" s="118" t="s">
        <v>29</v>
      </c>
      <c r="J149" s="119">
        <v>12.6</v>
      </c>
      <c r="K149" s="101"/>
      <c r="L149" s="101"/>
      <c r="M149" s="101"/>
      <c r="N149" s="101"/>
      <c r="O149" s="101"/>
      <c r="P149" s="118">
        <f t="shared" ref="P149:P156" si="32">SUM(K149:O149)</f>
        <v>0</v>
      </c>
      <c r="Q149" s="130">
        <f t="shared" ref="Q149:Q156" si="33">+P149*J149</f>
        <v>0</v>
      </c>
      <c r="R149" s="76"/>
    </row>
    <row r="150" spans="1:18" ht="15" customHeight="1" x14ac:dyDescent="0.25">
      <c r="A150" s="199"/>
      <c r="B150" s="233"/>
      <c r="C150" s="128" t="str">
        <f>+C149</f>
        <v>extratrack</v>
      </c>
      <c r="D150" s="129" t="s">
        <v>36</v>
      </c>
      <c r="E150" s="118" t="s">
        <v>38</v>
      </c>
      <c r="F150" s="118" t="s">
        <v>39</v>
      </c>
      <c r="G150" s="118" t="s">
        <v>27</v>
      </c>
      <c r="H150" s="118" t="s">
        <v>41</v>
      </c>
      <c r="I150" s="118" t="s">
        <v>29</v>
      </c>
      <c r="J150" s="119">
        <v>12.6</v>
      </c>
      <c r="K150" s="101"/>
      <c r="L150" s="101"/>
      <c r="M150" s="101"/>
      <c r="N150" s="101"/>
      <c r="O150" s="101"/>
      <c r="P150" s="118">
        <f t="shared" si="32"/>
        <v>0</v>
      </c>
      <c r="Q150" s="130">
        <f t="shared" si="33"/>
        <v>0</v>
      </c>
      <c r="R150" s="76"/>
    </row>
    <row r="151" spans="1:18" ht="15" customHeight="1" thickBot="1" x14ac:dyDescent="0.3">
      <c r="A151" s="199"/>
      <c r="B151" s="233"/>
      <c r="C151" s="131" t="str">
        <f>+C150</f>
        <v>extratrack</v>
      </c>
      <c r="D151" s="132" t="s">
        <v>36</v>
      </c>
      <c r="E151" s="133" t="s">
        <v>38</v>
      </c>
      <c r="F151" s="133" t="s">
        <v>39</v>
      </c>
      <c r="G151" s="133" t="s">
        <v>27</v>
      </c>
      <c r="H151" s="133" t="s">
        <v>29</v>
      </c>
      <c r="I151" s="133" t="s">
        <v>89</v>
      </c>
      <c r="J151" s="134">
        <v>12.6</v>
      </c>
      <c r="K151" s="135"/>
      <c r="L151" s="135"/>
      <c r="M151" s="135"/>
      <c r="N151" s="135"/>
      <c r="O151" s="135"/>
      <c r="P151" s="133">
        <f t="shared" si="32"/>
        <v>0</v>
      </c>
      <c r="Q151" s="136">
        <f t="shared" si="33"/>
        <v>0</v>
      </c>
      <c r="R151" s="76"/>
    </row>
    <row r="152" spans="1:18" ht="15" customHeight="1" thickBot="1" x14ac:dyDescent="0.3">
      <c r="A152" s="199"/>
      <c r="B152" s="233"/>
      <c r="C152" s="137" t="str">
        <f>+C151</f>
        <v>extratrack</v>
      </c>
      <c r="D152" s="138" t="s">
        <v>36</v>
      </c>
      <c r="E152" s="139" t="s">
        <v>42</v>
      </c>
      <c r="F152" s="139" t="s">
        <v>39</v>
      </c>
      <c r="G152" s="139" t="s">
        <v>27</v>
      </c>
      <c r="H152" s="139" t="s">
        <v>29</v>
      </c>
      <c r="I152" s="139" t="s">
        <v>89</v>
      </c>
      <c r="J152" s="140">
        <v>12.6</v>
      </c>
      <c r="K152" s="141"/>
      <c r="L152" s="141"/>
      <c r="M152" s="141"/>
      <c r="N152" s="141"/>
      <c r="O152" s="142"/>
      <c r="P152" s="139">
        <f t="shared" si="32"/>
        <v>0</v>
      </c>
      <c r="Q152" s="143">
        <f t="shared" si="33"/>
        <v>0</v>
      </c>
      <c r="R152" s="76"/>
    </row>
    <row r="153" spans="1:18" ht="15" customHeight="1" x14ac:dyDescent="0.25">
      <c r="A153" s="199"/>
      <c r="B153" s="233"/>
      <c r="C153" s="144" t="str">
        <f>+C152</f>
        <v>extratrack</v>
      </c>
      <c r="D153" s="145" t="s">
        <v>36</v>
      </c>
      <c r="E153" s="115" t="s">
        <v>38</v>
      </c>
      <c r="F153" s="115" t="s">
        <v>39</v>
      </c>
      <c r="G153" s="115" t="s">
        <v>43</v>
      </c>
      <c r="H153" s="115" t="s">
        <v>30</v>
      </c>
      <c r="I153" s="115" t="s">
        <v>29</v>
      </c>
      <c r="J153" s="116">
        <v>9.6</v>
      </c>
      <c r="K153" s="117"/>
      <c r="L153" s="117"/>
      <c r="M153" s="117"/>
      <c r="N153" s="117"/>
      <c r="O153" s="117"/>
      <c r="P153" s="115">
        <f t="shared" si="32"/>
        <v>0</v>
      </c>
      <c r="Q153" s="146">
        <f t="shared" si="33"/>
        <v>0</v>
      </c>
      <c r="R153" s="76"/>
    </row>
    <row r="154" spans="1:18" ht="15" customHeight="1" x14ac:dyDescent="0.25">
      <c r="A154" s="199"/>
      <c r="B154" s="233"/>
      <c r="C154" s="128" t="str">
        <f>+C152</f>
        <v>extratrack</v>
      </c>
      <c r="D154" s="129" t="s">
        <v>36</v>
      </c>
      <c r="E154" s="118" t="s">
        <v>38</v>
      </c>
      <c r="F154" s="118" t="s">
        <v>39</v>
      </c>
      <c r="G154" s="118" t="s">
        <v>43</v>
      </c>
      <c r="H154" s="118" t="s">
        <v>28</v>
      </c>
      <c r="I154" s="118" t="s">
        <v>29</v>
      </c>
      <c r="J154" s="119">
        <v>9.6</v>
      </c>
      <c r="K154" s="101"/>
      <c r="L154" s="101"/>
      <c r="M154" s="101"/>
      <c r="N154" s="101"/>
      <c r="O154" s="101"/>
      <c r="P154" s="118">
        <f t="shared" si="32"/>
        <v>0</v>
      </c>
      <c r="Q154" s="130">
        <f t="shared" si="33"/>
        <v>0</v>
      </c>
      <c r="R154" s="76"/>
    </row>
    <row r="155" spans="1:18" ht="15" customHeight="1" x14ac:dyDescent="0.25">
      <c r="A155" s="199"/>
      <c r="B155" s="233"/>
      <c r="C155" s="128" t="str">
        <f>+C150</f>
        <v>extratrack</v>
      </c>
      <c r="D155" s="129" t="s">
        <v>36</v>
      </c>
      <c r="E155" s="118" t="s">
        <v>38</v>
      </c>
      <c r="F155" s="118" t="s">
        <v>39</v>
      </c>
      <c r="G155" s="118" t="s">
        <v>43</v>
      </c>
      <c r="H155" s="118" t="s">
        <v>41</v>
      </c>
      <c r="I155" s="118" t="s">
        <v>29</v>
      </c>
      <c r="J155" s="119">
        <v>9.6</v>
      </c>
      <c r="K155" s="101"/>
      <c r="L155" s="101"/>
      <c r="M155" s="101"/>
      <c r="N155" s="101"/>
      <c r="O155" s="101"/>
      <c r="P155" s="118">
        <f t="shared" si="32"/>
        <v>0</v>
      </c>
      <c r="Q155" s="130">
        <f t="shared" si="33"/>
        <v>0</v>
      </c>
      <c r="R155" s="76"/>
    </row>
    <row r="156" spans="1:18" ht="15" customHeight="1" thickBot="1" x14ac:dyDescent="0.3">
      <c r="A156" s="199"/>
      <c r="B156" s="234"/>
      <c r="C156" s="147" t="str">
        <f t="shared" ref="C156:C192" si="34">+C155</f>
        <v>extratrack</v>
      </c>
      <c r="D156" s="148" t="s">
        <v>36</v>
      </c>
      <c r="E156" s="149" t="s">
        <v>38</v>
      </c>
      <c r="F156" s="149" t="s">
        <v>39</v>
      </c>
      <c r="G156" s="149" t="s">
        <v>43</v>
      </c>
      <c r="H156" s="149" t="s">
        <v>29</v>
      </c>
      <c r="I156" s="149" t="s">
        <v>89</v>
      </c>
      <c r="J156" s="150">
        <v>9.6</v>
      </c>
      <c r="K156" s="151"/>
      <c r="L156" s="151"/>
      <c r="M156" s="151"/>
      <c r="N156" s="151"/>
      <c r="O156" s="151"/>
      <c r="P156" s="149">
        <f t="shared" si="32"/>
        <v>0</v>
      </c>
      <c r="Q156" s="152">
        <f t="shared" si="33"/>
        <v>0</v>
      </c>
      <c r="R156" s="76"/>
    </row>
    <row r="157" spans="1:18" x14ac:dyDescent="0.25">
      <c r="A157" s="199"/>
      <c r="B157" s="235"/>
      <c r="C157" s="122" t="str">
        <f t="shared" si="34"/>
        <v>extratrack</v>
      </c>
      <c r="D157" s="123" t="s">
        <v>49</v>
      </c>
      <c r="E157" s="124" t="s">
        <v>38</v>
      </c>
      <c r="F157" s="124" t="s">
        <v>39</v>
      </c>
      <c r="G157" s="124" t="s">
        <v>27</v>
      </c>
      <c r="H157" s="124" t="s">
        <v>40</v>
      </c>
      <c r="I157" s="124" t="s">
        <v>29</v>
      </c>
      <c r="J157" s="125">
        <v>12.6</v>
      </c>
      <c r="K157" s="126"/>
      <c r="L157" s="126"/>
      <c r="M157" s="126"/>
      <c r="N157" s="126"/>
      <c r="O157" s="126"/>
      <c r="P157" s="124">
        <f>SUM(K157:O157)</f>
        <v>0</v>
      </c>
      <c r="Q157" s="127">
        <f>+P157*J157</f>
        <v>0</v>
      </c>
      <c r="R157" s="76"/>
    </row>
    <row r="158" spans="1:18" x14ac:dyDescent="0.25">
      <c r="A158" s="199"/>
      <c r="B158" s="236"/>
      <c r="C158" s="128" t="str">
        <f t="shared" si="34"/>
        <v>extratrack</v>
      </c>
      <c r="D158" s="129" t="s">
        <v>49</v>
      </c>
      <c r="E158" s="118" t="s">
        <v>38</v>
      </c>
      <c r="F158" s="118" t="s">
        <v>39</v>
      </c>
      <c r="G158" s="118" t="s">
        <v>27</v>
      </c>
      <c r="H158" s="118" t="s">
        <v>28</v>
      </c>
      <c r="I158" s="118" t="s">
        <v>29</v>
      </c>
      <c r="J158" s="119">
        <v>12.6</v>
      </c>
      <c r="K158" s="101"/>
      <c r="L158" s="101"/>
      <c r="M158" s="101"/>
      <c r="N158" s="101"/>
      <c r="O158" s="101"/>
      <c r="P158" s="118">
        <f t="shared" ref="P158:P165" si="35">SUM(K158:O158)</f>
        <v>0</v>
      </c>
      <c r="Q158" s="130">
        <f t="shared" ref="Q158:Q165" si="36">+P158*J158</f>
        <v>0</v>
      </c>
      <c r="R158" s="76"/>
    </row>
    <row r="159" spans="1:18" x14ac:dyDescent="0.25">
      <c r="A159" s="199"/>
      <c r="B159" s="236"/>
      <c r="C159" s="128" t="str">
        <f t="shared" si="34"/>
        <v>extratrack</v>
      </c>
      <c r="D159" s="129" t="s">
        <v>49</v>
      </c>
      <c r="E159" s="118" t="s">
        <v>38</v>
      </c>
      <c r="F159" s="118" t="s">
        <v>39</v>
      </c>
      <c r="G159" s="118" t="s">
        <v>27</v>
      </c>
      <c r="H159" s="118" t="s">
        <v>41</v>
      </c>
      <c r="I159" s="118" t="s">
        <v>29</v>
      </c>
      <c r="J159" s="119">
        <v>12.6</v>
      </c>
      <c r="K159" s="101"/>
      <c r="L159" s="101"/>
      <c r="M159" s="101"/>
      <c r="N159" s="101"/>
      <c r="O159" s="101"/>
      <c r="P159" s="118">
        <f t="shared" si="35"/>
        <v>0</v>
      </c>
      <c r="Q159" s="130">
        <f t="shared" si="36"/>
        <v>0</v>
      </c>
      <c r="R159" s="76"/>
    </row>
    <row r="160" spans="1:18" ht="14.4" thickBot="1" x14ac:dyDescent="0.3">
      <c r="A160" s="199"/>
      <c r="B160" s="236"/>
      <c r="C160" s="131" t="str">
        <f t="shared" si="34"/>
        <v>extratrack</v>
      </c>
      <c r="D160" s="132" t="s">
        <v>49</v>
      </c>
      <c r="E160" s="133" t="s">
        <v>38</v>
      </c>
      <c r="F160" s="133" t="s">
        <v>39</v>
      </c>
      <c r="G160" s="133" t="s">
        <v>27</v>
      </c>
      <c r="H160" s="133" t="s">
        <v>29</v>
      </c>
      <c r="I160" s="133" t="s">
        <v>91</v>
      </c>
      <c r="J160" s="134">
        <v>12.6</v>
      </c>
      <c r="K160" s="135"/>
      <c r="L160" s="135"/>
      <c r="M160" s="135"/>
      <c r="N160" s="135"/>
      <c r="O160" s="135"/>
      <c r="P160" s="133">
        <f t="shared" si="35"/>
        <v>0</v>
      </c>
      <c r="Q160" s="136">
        <f t="shared" si="36"/>
        <v>0</v>
      </c>
      <c r="R160" s="76"/>
    </row>
    <row r="161" spans="1:18" ht="14.4" thickBot="1" x14ac:dyDescent="0.3">
      <c r="A161" s="199"/>
      <c r="B161" s="236"/>
      <c r="C161" s="137" t="str">
        <f t="shared" si="34"/>
        <v>extratrack</v>
      </c>
      <c r="D161" s="138" t="s">
        <v>49</v>
      </c>
      <c r="E161" s="139" t="s">
        <v>42</v>
      </c>
      <c r="F161" s="139" t="s">
        <v>39</v>
      </c>
      <c r="G161" s="139" t="s">
        <v>27</v>
      </c>
      <c r="H161" s="139" t="s">
        <v>29</v>
      </c>
      <c r="I161" s="139" t="s">
        <v>28</v>
      </c>
      <c r="J161" s="140">
        <v>12.6</v>
      </c>
      <c r="K161" s="141"/>
      <c r="L161" s="141"/>
      <c r="M161" s="141"/>
      <c r="N161" s="141"/>
      <c r="O161" s="142"/>
      <c r="P161" s="139">
        <f t="shared" si="35"/>
        <v>0</v>
      </c>
      <c r="Q161" s="143">
        <f t="shared" si="36"/>
        <v>0</v>
      </c>
      <c r="R161" s="76"/>
    </row>
    <row r="162" spans="1:18" x14ac:dyDescent="0.25">
      <c r="A162" s="199"/>
      <c r="B162" s="236"/>
      <c r="C162" s="144" t="str">
        <f>+C160</f>
        <v>extratrack</v>
      </c>
      <c r="D162" s="145" t="s">
        <v>49</v>
      </c>
      <c r="E162" s="115" t="s">
        <v>38</v>
      </c>
      <c r="F162" s="115" t="s">
        <v>39</v>
      </c>
      <c r="G162" s="115" t="s">
        <v>43</v>
      </c>
      <c r="H162" s="115" t="s">
        <v>30</v>
      </c>
      <c r="I162" s="115" t="s">
        <v>29</v>
      </c>
      <c r="J162" s="116">
        <v>9.6</v>
      </c>
      <c r="K162" s="117"/>
      <c r="L162" s="117"/>
      <c r="M162" s="117"/>
      <c r="N162" s="117"/>
      <c r="O162" s="117"/>
      <c r="P162" s="115">
        <f t="shared" si="35"/>
        <v>0</v>
      </c>
      <c r="Q162" s="146">
        <f t="shared" si="36"/>
        <v>0</v>
      </c>
      <c r="R162" s="76"/>
    </row>
    <row r="163" spans="1:18" x14ac:dyDescent="0.25">
      <c r="A163" s="199"/>
      <c r="B163" s="236"/>
      <c r="C163" s="128" t="str">
        <f t="shared" si="34"/>
        <v>extratrack</v>
      </c>
      <c r="D163" s="129" t="s">
        <v>49</v>
      </c>
      <c r="E163" s="118" t="s">
        <v>38</v>
      </c>
      <c r="F163" s="118" t="s">
        <v>39</v>
      </c>
      <c r="G163" s="118" t="s">
        <v>43</v>
      </c>
      <c r="H163" s="118" t="s">
        <v>28</v>
      </c>
      <c r="I163" s="118" t="s">
        <v>29</v>
      </c>
      <c r="J163" s="119">
        <v>9.6</v>
      </c>
      <c r="K163" s="101"/>
      <c r="L163" s="101"/>
      <c r="M163" s="101"/>
      <c r="N163" s="101"/>
      <c r="O163" s="101"/>
      <c r="P163" s="118">
        <f t="shared" si="35"/>
        <v>0</v>
      </c>
      <c r="Q163" s="130">
        <f t="shared" si="36"/>
        <v>0</v>
      </c>
      <c r="R163" s="76"/>
    </row>
    <row r="164" spans="1:18" x14ac:dyDescent="0.25">
      <c r="A164" s="199"/>
      <c r="B164" s="236"/>
      <c r="C164" s="128" t="str">
        <f t="shared" si="34"/>
        <v>extratrack</v>
      </c>
      <c r="D164" s="129" t="s">
        <v>49</v>
      </c>
      <c r="E164" s="118" t="s">
        <v>38</v>
      </c>
      <c r="F164" s="118" t="s">
        <v>39</v>
      </c>
      <c r="G164" s="118" t="s">
        <v>43</v>
      </c>
      <c r="H164" s="118" t="s">
        <v>41</v>
      </c>
      <c r="I164" s="118" t="s">
        <v>29</v>
      </c>
      <c r="J164" s="119">
        <v>9.6</v>
      </c>
      <c r="K164" s="101"/>
      <c r="L164" s="101"/>
      <c r="M164" s="101"/>
      <c r="N164" s="101"/>
      <c r="O164" s="101"/>
      <c r="P164" s="118">
        <f t="shared" si="35"/>
        <v>0</v>
      </c>
      <c r="Q164" s="130">
        <f t="shared" si="36"/>
        <v>0</v>
      </c>
      <c r="R164" s="76"/>
    </row>
    <row r="165" spans="1:18" ht="14.4" thickBot="1" x14ac:dyDescent="0.3">
      <c r="A165" s="199"/>
      <c r="B165" s="237"/>
      <c r="C165" s="147" t="str">
        <f t="shared" si="34"/>
        <v>extratrack</v>
      </c>
      <c r="D165" s="148" t="s">
        <v>49</v>
      </c>
      <c r="E165" s="149" t="s">
        <v>38</v>
      </c>
      <c r="F165" s="149" t="s">
        <v>39</v>
      </c>
      <c r="G165" s="149" t="s">
        <v>43</v>
      </c>
      <c r="H165" s="149" t="s">
        <v>29</v>
      </c>
      <c r="I165" s="149" t="s">
        <v>91</v>
      </c>
      <c r="J165" s="150">
        <v>9.6</v>
      </c>
      <c r="K165" s="151"/>
      <c r="L165" s="151"/>
      <c r="M165" s="151"/>
      <c r="N165" s="151"/>
      <c r="O165" s="151"/>
      <c r="P165" s="149">
        <f t="shared" si="35"/>
        <v>0</v>
      </c>
      <c r="Q165" s="152">
        <f t="shared" si="36"/>
        <v>0</v>
      </c>
      <c r="R165" s="76"/>
    </row>
    <row r="166" spans="1:18" x14ac:dyDescent="0.25">
      <c r="A166" s="199"/>
      <c r="B166" s="235"/>
      <c r="C166" s="122" t="str">
        <f t="shared" si="34"/>
        <v>extratrack</v>
      </c>
      <c r="D166" s="123" t="s">
        <v>50</v>
      </c>
      <c r="E166" s="124" t="s">
        <v>38</v>
      </c>
      <c r="F166" s="124" t="s">
        <v>39</v>
      </c>
      <c r="G166" s="124" t="s">
        <v>27</v>
      </c>
      <c r="H166" s="124" t="s">
        <v>40</v>
      </c>
      <c r="I166" s="124" t="s">
        <v>29</v>
      </c>
      <c r="J166" s="125">
        <v>12.6</v>
      </c>
      <c r="K166" s="126"/>
      <c r="L166" s="126"/>
      <c r="M166" s="126"/>
      <c r="N166" s="126"/>
      <c r="O166" s="126"/>
      <c r="P166" s="124">
        <f>SUM(K166:O166)</f>
        <v>0</v>
      </c>
      <c r="Q166" s="127">
        <f>+P166*J166</f>
        <v>0</v>
      </c>
      <c r="R166" s="76"/>
    </row>
    <row r="167" spans="1:18" x14ac:dyDescent="0.25">
      <c r="A167" s="199"/>
      <c r="B167" s="236"/>
      <c r="C167" s="128" t="str">
        <f t="shared" si="34"/>
        <v>extratrack</v>
      </c>
      <c r="D167" s="129" t="s">
        <v>50</v>
      </c>
      <c r="E167" s="118" t="s">
        <v>38</v>
      </c>
      <c r="F167" s="118" t="s">
        <v>39</v>
      </c>
      <c r="G167" s="118" t="s">
        <v>27</v>
      </c>
      <c r="H167" s="118" t="s">
        <v>28</v>
      </c>
      <c r="I167" s="118" t="s">
        <v>29</v>
      </c>
      <c r="J167" s="119">
        <v>12.6</v>
      </c>
      <c r="K167" s="101"/>
      <c r="L167" s="101"/>
      <c r="M167" s="101"/>
      <c r="N167" s="101"/>
      <c r="O167" s="101"/>
      <c r="P167" s="118">
        <f t="shared" ref="P167:P174" si="37">SUM(K167:O167)</f>
        <v>0</v>
      </c>
      <c r="Q167" s="130">
        <f t="shared" ref="Q167:Q174" si="38">+P167*J167</f>
        <v>0</v>
      </c>
      <c r="R167" s="76"/>
    </row>
    <row r="168" spans="1:18" x14ac:dyDescent="0.25">
      <c r="A168" s="199"/>
      <c r="B168" s="236"/>
      <c r="C168" s="128" t="str">
        <f t="shared" si="34"/>
        <v>extratrack</v>
      </c>
      <c r="D168" s="129" t="s">
        <v>50</v>
      </c>
      <c r="E168" s="118" t="s">
        <v>38</v>
      </c>
      <c r="F168" s="118" t="s">
        <v>39</v>
      </c>
      <c r="G168" s="118" t="s">
        <v>27</v>
      </c>
      <c r="H168" s="118" t="s">
        <v>41</v>
      </c>
      <c r="I168" s="118" t="s">
        <v>29</v>
      </c>
      <c r="J168" s="119">
        <v>12.6</v>
      </c>
      <c r="K168" s="101"/>
      <c r="L168" s="101"/>
      <c r="M168" s="101"/>
      <c r="N168" s="101"/>
      <c r="O168" s="101"/>
      <c r="P168" s="118">
        <f t="shared" si="37"/>
        <v>0</v>
      </c>
      <c r="Q168" s="130">
        <f t="shared" si="38"/>
        <v>0</v>
      </c>
      <c r="R168" s="76"/>
    </row>
    <row r="169" spans="1:18" ht="14.4" thickBot="1" x14ac:dyDescent="0.3">
      <c r="A169" s="199"/>
      <c r="B169" s="236"/>
      <c r="C169" s="131" t="str">
        <f t="shared" si="34"/>
        <v>extratrack</v>
      </c>
      <c r="D169" s="132" t="s">
        <v>50</v>
      </c>
      <c r="E169" s="133" t="s">
        <v>38</v>
      </c>
      <c r="F169" s="133" t="s">
        <v>39</v>
      </c>
      <c r="G169" s="133" t="s">
        <v>27</v>
      </c>
      <c r="H169" s="133" t="s">
        <v>29</v>
      </c>
      <c r="I169" s="133" t="s">
        <v>91</v>
      </c>
      <c r="J169" s="134">
        <v>12.6</v>
      </c>
      <c r="K169" s="135"/>
      <c r="L169" s="135"/>
      <c r="M169" s="135"/>
      <c r="N169" s="135"/>
      <c r="O169" s="135"/>
      <c r="P169" s="133">
        <f t="shared" si="37"/>
        <v>0</v>
      </c>
      <c r="Q169" s="136">
        <f t="shared" si="38"/>
        <v>0</v>
      </c>
      <c r="R169" s="76"/>
    </row>
    <row r="170" spans="1:18" ht="14.4" thickBot="1" x14ac:dyDescent="0.3">
      <c r="A170" s="199"/>
      <c r="B170" s="236"/>
      <c r="C170" s="137" t="str">
        <f t="shared" si="34"/>
        <v>extratrack</v>
      </c>
      <c r="D170" s="138" t="s">
        <v>50</v>
      </c>
      <c r="E170" s="139" t="s">
        <v>42</v>
      </c>
      <c r="F170" s="139" t="s">
        <v>39</v>
      </c>
      <c r="G170" s="139" t="s">
        <v>27</v>
      </c>
      <c r="H170" s="139" t="s">
        <v>29</v>
      </c>
      <c r="I170" s="139" t="s">
        <v>28</v>
      </c>
      <c r="J170" s="140">
        <v>12.6</v>
      </c>
      <c r="K170" s="141"/>
      <c r="L170" s="141"/>
      <c r="M170" s="141"/>
      <c r="N170" s="141"/>
      <c r="O170" s="142"/>
      <c r="P170" s="139">
        <f t="shared" si="37"/>
        <v>0</v>
      </c>
      <c r="Q170" s="143">
        <f t="shared" si="38"/>
        <v>0</v>
      </c>
      <c r="R170" s="76"/>
    </row>
    <row r="171" spans="1:18" x14ac:dyDescent="0.25">
      <c r="A171" s="199"/>
      <c r="B171" s="236"/>
      <c r="C171" s="144" t="str">
        <f t="shared" si="34"/>
        <v>extratrack</v>
      </c>
      <c r="D171" s="145" t="s">
        <v>50</v>
      </c>
      <c r="E171" s="115" t="s">
        <v>38</v>
      </c>
      <c r="F171" s="115" t="s">
        <v>39</v>
      </c>
      <c r="G171" s="115" t="s">
        <v>43</v>
      </c>
      <c r="H171" s="115" t="s">
        <v>30</v>
      </c>
      <c r="I171" s="115" t="s">
        <v>29</v>
      </c>
      <c r="J171" s="116">
        <v>9.6</v>
      </c>
      <c r="K171" s="117"/>
      <c r="L171" s="117"/>
      <c r="M171" s="117"/>
      <c r="N171" s="117"/>
      <c r="O171" s="117"/>
      <c r="P171" s="115">
        <f t="shared" si="37"/>
        <v>0</v>
      </c>
      <c r="Q171" s="146">
        <f t="shared" si="38"/>
        <v>0</v>
      </c>
      <c r="R171" s="76"/>
    </row>
    <row r="172" spans="1:18" x14ac:dyDescent="0.25">
      <c r="A172" s="199"/>
      <c r="B172" s="236"/>
      <c r="C172" s="128" t="str">
        <f>+C170</f>
        <v>extratrack</v>
      </c>
      <c r="D172" s="129" t="s">
        <v>50</v>
      </c>
      <c r="E172" s="118" t="s">
        <v>38</v>
      </c>
      <c r="F172" s="118" t="s">
        <v>39</v>
      </c>
      <c r="G172" s="118" t="s">
        <v>43</v>
      </c>
      <c r="H172" s="118" t="s">
        <v>28</v>
      </c>
      <c r="I172" s="118" t="s">
        <v>29</v>
      </c>
      <c r="J172" s="119">
        <v>9.6</v>
      </c>
      <c r="K172" s="101"/>
      <c r="L172" s="101"/>
      <c r="M172" s="101"/>
      <c r="N172" s="101"/>
      <c r="O172" s="101"/>
      <c r="P172" s="118">
        <f t="shared" si="37"/>
        <v>0</v>
      </c>
      <c r="Q172" s="130">
        <f t="shared" si="38"/>
        <v>0</v>
      </c>
      <c r="R172" s="76"/>
    </row>
    <row r="173" spans="1:18" x14ac:dyDescent="0.25">
      <c r="A173" s="199"/>
      <c r="B173" s="236"/>
      <c r="C173" s="128" t="str">
        <f t="shared" si="34"/>
        <v>extratrack</v>
      </c>
      <c r="D173" s="129" t="s">
        <v>50</v>
      </c>
      <c r="E173" s="118" t="s">
        <v>38</v>
      </c>
      <c r="F173" s="118" t="s">
        <v>39</v>
      </c>
      <c r="G173" s="118" t="s">
        <v>43</v>
      </c>
      <c r="H173" s="118" t="s">
        <v>41</v>
      </c>
      <c r="I173" s="118" t="s">
        <v>29</v>
      </c>
      <c r="J173" s="119">
        <v>9.6</v>
      </c>
      <c r="K173" s="101"/>
      <c r="L173" s="101"/>
      <c r="M173" s="101"/>
      <c r="N173" s="101"/>
      <c r="O173" s="101"/>
      <c r="P173" s="118">
        <f t="shared" si="37"/>
        <v>0</v>
      </c>
      <c r="Q173" s="130">
        <f t="shared" si="38"/>
        <v>0</v>
      </c>
      <c r="R173" s="76"/>
    </row>
    <row r="174" spans="1:18" ht="14.4" thickBot="1" x14ac:dyDescent="0.3">
      <c r="A174" s="199"/>
      <c r="B174" s="237"/>
      <c r="C174" s="147" t="str">
        <f t="shared" si="34"/>
        <v>extratrack</v>
      </c>
      <c r="D174" s="148" t="s">
        <v>50</v>
      </c>
      <c r="E174" s="149" t="s">
        <v>38</v>
      </c>
      <c r="F174" s="149" t="s">
        <v>39</v>
      </c>
      <c r="G174" s="149" t="s">
        <v>43</v>
      </c>
      <c r="H174" s="149" t="s">
        <v>29</v>
      </c>
      <c r="I174" s="149" t="s">
        <v>91</v>
      </c>
      <c r="J174" s="150">
        <v>9.6</v>
      </c>
      <c r="K174" s="151"/>
      <c r="L174" s="151"/>
      <c r="M174" s="151"/>
      <c r="N174" s="151"/>
      <c r="O174" s="151"/>
      <c r="P174" s="149">
        <f t="shared" si="37"/>
        <v>0</v>
      </c>
      <c r="Q174" s="152">
        <f t="shared" si="38"/>
        <v>0</v>
      </c>
      <c r="R174" s="76"/>
    </row>
    <row r="175" spans="1:18" x14ac:dyDescent="0.25">
      <c r="A175" s="199"/>
      <c r="B175" s="248"/>
      <c r="C175" s="122" t="str">
        <f t="shared" si="34"/>
        <v>extratrack</v>
      </c>
      <c r="D175" s="123" t="s">
        <v>32</v>
      </c>
      <c r="E175" s="124" t="s">
        <v>38</v>
      </c>
      <c r="F175" s="124" t="s">
        <v>39</v>
      </c>
      <c r="G175" s="124" t="s">
        <v>27</v>
      </c>
      <c r="H175" s="124" t="s">
        <v>40</v>
      </c>
      <c r="I175" s="124" t="s">
        <v>29</v>
      </c>
      <c r="J175" s="125">
        <v>12.6</v>
      </c>
      <c r="K175" s="126"/>
      <c r="L175" s="126"/>
      <c r="M175" s="126"/>
      <c r="N175" s="126"/>
      <c r="O175" s="126"/>
      <c r="P175" s="124">
        <f>SUM(K175:O175)</f>
        <v>0</v>
      </c>
      <c r="Q175" s="127">
        <f>+P175*J175</f>
        <v>0</v>
      </c>
      <c r="R175" s="76"/>
    </row>
    <row r="176" spans="1:18" x14ac:dyDescent="0.25">
      <c r="A176" s="199"/>
      <c r="B176" s="233"/>
      <c r="C176" s="128" t="str">
        <f t="shared" si="34"/>
        <v>extratrack</v>
      </c>
      <c r="D176" s="129" t="s">
        <v>32</v>
      </c>
      <c r="E176" s="118" t="s">
        <v>38</v>
      </c>
      <c r="F176" s="118" t="s">
        <v>39</v>
      </c>
      <c r="G176" s="118" t="s">
        <v>27</v>
      </c>
      <c r="H176" s="118" t="s">
        <v>28</v>
      </c>
      <c r="I176" s="118" t="s">
        <v>29</v>
      </c>
      <c r="J176" s="119">
        <v>12.6</v>
      </c>
      <c r="K176" s="101"/>
      <c r="L176" s="101"/>
      <c r="M176" s="101"/>
      <c r="N176" s="101"/>
      <c r="O176" s="101"/>
      <c r="P176" s="118">
        <f t="shared" ref="P176:P183" si="39">SUM(K176:O176)</f>
        <v>0</v>
      </c>
      <c r="Q176" s="130">
        <f t="shared" ref="Q176:Q183" si="40">+P176*J176</f>
        <v>0</v>
      </c>
      <c r="R176" s="76"/>
    </row>
    <row r="177" spans="1:18" x14ac:dyDescent="0.25">
      <c r="A177" s="199"/>
      <c r="B177" s="233"/>
      <c r="C177" s="128" t="str">
        <f t="shared" si="34"/>
        <v>extratrack</v>
      </c>
      <c r="D177" s="129" t="s">
        <v>32</v>
      </c>
      <c r="E177" s="118" t="s">
        <v>38</v>
      </c>
      <c r="F177" s="118" t="s">
        <v>39</v>
      </c>
      <c r="G177" s="118" t="s">
        <v>27</v>
      </c>
      <c r="H177" s="118" t="s">
        <v>41</v>
      </c>
      <c r="I177" s="118" t="s">
        <v>29</v>
      </c>
      <c r="J177" s="119">
        <v>12.6</v>
      </c>
      <c r="K177" s="101"/>
      <c r="L177" s="101"/>
      <c r="M177" s="101"/>
      <c r="N177" s="101"/>
      <c r="O177" s="101"/>
      <c r="P177" s="118">
        <f t="shared" si="39"/>
        <v>0</v>
      </c>
      <c r="Q177" s="130">
        <f t="shared" si="40"/>
        <v>0</v>
      </c>
      <c r="R177" s="76"/>
    </row>
    <row r="178" spans="1:18" ht="14.4" thickBot="1" x14ac:dyDescent="0.3">
      <c r="A178" s="199"/>
      <c r="B178" s="233"/>
      <c r="C178" s="131" t="str">
        <f t="shared" si="34"/>
        <v>extratrack</v>
      </c>
      <c r="D178" s="132" t="s">
        <v>32</v>
      </c>
      <c r="E178" s="133" t="s">
        <v>38</v>
      </c>
      <c r="F178" s="133" t="s">
        <v>39</v>
      </c>
      <c r="G178" s="133" t="s">
        <v>27</v>
      </c>
      <c r="H178" s="133" t="s">
        <v>29</v>
      </c>
      <c r="I178" s="133" t="s">
        <v>91</v>
      </c>
      <c r="J178" s="134">
        <v>12.6</v>
      </c>
      <c r="K178" s="135"/>
      <c r="L178" s="135"/>
      <c r="M178" s="135"/>
      <c r="N178" s="135"/>
      <c r="O178" s="135"/>
      <c r="P178" s="133">
        <f t="shared" si="39"/>
        <v>0</v>
      </c>
      <c r="Q178" s="136">
        <f t="shared" si="40"/>
        <v>0</v>
      </c>
      <c r="R178" s="76"/>
    </row>
    <row r="179" spans="1:18" ht="14.4" thickBot="1" x14ac:dyDescent="0.3">
      <c r="A179" s="199"/>
      <c r="B179" s="233"/>
      <c r="C179" s="137" t="str">
        <f t="shared" si="34"/>
        <v>extratrack</v>
      </c>
      <c r="D179" s="138" t="s">
        <v>32</v>
      </c>
      <c r="E179" s="139" t="s">
        <v>42</v>
      </c>
      <c r="F179" s="139" t="s">
        <v>39</v>
      </c>
      <c r="G179" s="139" t="s">
        <v>27</v>
      </c>
      <c r="H179" s="139" t="s">
        <v>29</v>
      </c>
      <c r="I179" s="139" t="s">
        <v>28</v>
      </c>
      <c r="J179" s="140">
        <v>12.6</v>
      </c>
      <c r="K179" s="141"/>
      <c r="L179" s="141"/>
      <c r="M179" s="141"/>
      <c r="N179" s="141"/>
      <c r="O179" s="142"/>
      <c r="P179" s="139">
        <f t="shared" si="39"/>
        <v>0</v>
      </c>
      <c r="Q179" s="143">
        <f t="shared" si="40"/>
        <v>0</v>
      </c>
      <c r="R179" s="76"/>
    </row>
    <row r="180" spans="1:18" x14ac:dyDescent="0.25">
      <c r="A180" s="199"/>
      <c r="B180" s="233"/>
      <c r="C180" s="144" t="str">
        <f t="shared" si="34"/>
        <v>extratrack</v>
      </c>
      <c r="D180" s="145" t="s">
        <v>32</v>
      </c>
      <c r="E180" s="115" t="s">
        <v>38</v>
      </c>
      <c r="F180" s="115" t="s">
        <v>39</v>
      </c>
      <c r="G180" s="115" t="s">
        <v>43</v>
      </c>
      <c r="H180" s="115" t="s">
        <v>30</v>
      </c>
      <c r="I180" s="115" t="s">
        <v>29</v>
      </c>
      <c r="J180" s="116">
        <v>9.6</v>
      </c>
      <c r="K180" s="117"/>
      <c r="L180" s="117"/>
      <c r="M180" s="117"/>
      <c r="N180" s="117"/>
      <c r="O180" s="117"/>
      <c r="P180" s="115">
        <f t="shared" si="39"/>
        <v>0</v>
      </c>
      <c r="Q180" s="146">
        <f t="shared" si="40"/>
        <v>0</v>
      </c>
      <c r="R180" s="76"/>
    </row>
    <row r="181" spans="1:18" x14ac:dyDescent="0.25">
      <c r="A181" s="199"/>
      <c r="B181" s="233"/>
      <c r="C181" s="128" t="str">
        <f t="shared" si="34"/>
        <v>extratrack</v>
      </c>
      <c r="D181" s="129" t="s">
        <v>32</v>
      </c>
      <c r="E181" s="118" t="s">
        <v>38</v>
      </c>
      <c r="F181" s="118" t="s">
        <v>39</v>
      </c>
      <c r="G181" s="118" t="s">
        <v>43</v>
      </c>
      <c r="H181" s="118" t="s">
        <v>28</v>
      </c>
      <c r="I181" s="118" t="s">
        <v>29</v>
      </c>
      <c r="J181" s="119">
        <v>9.6</v>
      </c>
      <c r="K181" s="101"/>
      <c r="L181" s="101"/>
      <c r="M181" s="101"/>
      <c r="N181" s="101"/>
      <c r="O181" s="101"/>
      <c r="P181" s="118">
        <f t="shared" si="39"/>
        <v>0</v>
      </c>
      <c r="Q181" s="130">
        <f t="shared" si="40"/>
        <v>0</v>
      </c>
      <c r="R181" s="76"/>
    </row>
    <row r="182" spans="1:18" x14ac:dyDescent="0.25">
      <c r="A182" s="199"/>
      <c r="B182" s="233"/>
      <c r="C182" s="128" t="str">
        <f t="shared" si="34"/>
        <v>extratrack</v>
      </c>
      <c r="D182" s="129" t="s">
        <v>32</v>
      </c>
      <c r="E182" s="118" t="s">
        <v>38</v>
      </c>
      <c r="F182" s="118" t="s">
        <v>39</v>
      </c>
      <c r="G182" s="118" t="s">
        <v>43</v>
      </c>
      <c r="H182" s="118" t="s">
        <v>41</v>
      </c>
      <c r="I182" s="118" t="s">
        <v>29</v>
      </c>
      <c r="J182" s="119">
        <v>9.6</v>
      </c>
      <c r="K182" s="101"/>
      <c r="L182" s="101"/>
      <c r="M182" s="101"/>
      <c r="N182" s="101"/>
      <c r="O182" s="101"/>
      <c r="P182" s="118">
        <f t="shared" si="39"/>
        <v>0</v>
      </c>
      <c r="Q182" s="130">
        <f t="shared" si="40"/>
        <v>0</v>
      </c>
      <c r="R182" s="76"/>
    </row>
    <row r="183" spans="1:18" ht="14.4" thickBot="1" x14ac:dyDescent="0.3">
      <c r="A183" s="199"/>
      <c r="B183" s="234"/>
      <c r="C183" s="147" t="str">
        <f t="shared" si="34"/>
        <v>extratrack</v>
      </c>
      <c r="D183" s="148" t="s">
        <v>32</v>
      </c>
      <c r="E183" s="149" t="s">
        <v>38</v>
      </c>
      <c r="F183" s="149" t="s">
        <v>39</v>
      </c>
      <c r="G183" s="149" t="s">
        <v>43</v>
      </c>
      <c r="H183" s="149" t="s">
        <v>29</v>
      </c>
      <c r="I183" s="149" t="s">
        <v>91</v>
      </c>
      <c r="J183" s="150">
        <v>9.6</v>
      </c>
      <c r="K183" s="151"/>
      <c r="L183" s="151"/>
      <c r="M183" s="151"/>
      <c r="N183" s="151"/>
      <c r="O183" s="151"/>
      <c r="P183" s="149">
        <f t="shared" si="39"/>
        <v>0</v>
      </c>
      <c r="Q183" s="152">
        <f t="shared" si="40"/>
        <v>0</v>
      </c>
      <c r="R183" s="76"/>
    </row>
    <row r="184" spans="1:18" x14ac:dyDescent="0.25">
      <c r="A184" s="199"/>
      <c r="B184" s="235"/>
      <c r="C184" s="122" t="str">
        <f t="shared" si="34"/>
        <v>extratrack</v>
      </c>
      <c r="D184" s="123" t="s">
        <v>51</v>
      </c>
      <c r="E184" s="124" t="s">
        <v>38</v>
      </c>
      <c r="F184" s="124" t="s">
        <v>39</v>
      </c>
      <c r="G184" s="124" t="s">
        <v>27</v>
      </c>
      <c r="H184" s="124" t="s">
        <v>40</v>
      </c>
      <c r="I184" s="124" t="s">
        <v>29</v>
      </c>
      <c r="J184" s="125">
        <v>12.6</v>
      </c>
      <c r="K184" s="126"/>
      <c r="L184" s="126"/>
      <c r="M184" s="126"/>
      <c r="N184" s="126"/>
      <c r="O184" s="126"/>
      <c r="P184" s="124">
        <f>SUM(K184:O184)</f>
        <v>0</v>
      </c>
      <c r="Q184" s="127">
        <f>+P184*J184</f>
        <v>0</v>
      </c>
      <c r="R184" s="76"/>
    </row>
    <row r="185" spans="1:18" x14ac:dyDescent="0.25">
      <c r="A185" s="199"/>
      <c r="B185" s="236"/>
      <c r="C185" s="128" t="str">
        <f t="shared" si="34"/>
        <v>extratrack</v>
      </c>
      <c r="D185" s="129" t="s">
        <v>51</v>
      </c>
      <c r="E185" s="118" t="s">
        <v>38</v>
      </c>
      <c r="F185" s="118" t="s">
        <v>39</v>
      </c>
      <c r="G185" s="118" t="s">
        <v>27</v>
      </c>
      <c r="H185" s="118" t="s">
        <v>28</v>
      </c>
      <c r="I185" s="118" t="s">
        <v>29</v>
      </c>
      <c r="J185" s="119">
        <v>12.6</v>
      </c>
      <c r="K185" s="101"/>
      <c r="L185" s="101"/>
      <c r="M185" s="101"/>
      <c r="N185" s="101"/>
      <c r="O185" s="101"/>
      <c r="P185" s="118">
        <f t="shared" ref="P185:P192" si="41">SUM(K185:O185)</f>
        <v>0</v>
      </c>
      <c r="Q185" s="130">
        <f t="shared" ref="Q185:Q192" si="42">+P185*J185</f>
        <v>0</v>
      </c>
      <c r="R185" s="76"/>
    </row>
    <row r="186" spans="1:18" x14ac:dyDescent="0.25">
      <c r="A186" s="199"/>
      <c r="B186" s="236"/>
      <c r="C186" s="128" t="str">
        <f t="shared" si="34"/>
        <v>extratrack</v>
      </c>
      <c r="D186" s="129" t="s">
        <v>51</v>
      </c>
      <c r="E186" s="118" t="s">
        <v>38</v>
      </c>
      <c r="F186" s="118" t="s">
        <v>39</v>
      </c>
      <c r="G186" s="118" t="s">
        <v>27</v>
      </c>
      <c r="H186" s="118" t="s">
        <v>41</v>
      </c>
      <c r="I186" s="118" t="s">
        <v>29</v>
      </c>
      <c r="J186" s="119">
        <v>12.6</v>
      </c>
      <c r="K186" s="101"/>
      <c r="L186" s="101"/>
      <c r="M186" s="101"/>
      <c r="N186" s="101"/>
      <c r="O186" s="101"/>
      <c r="P186" s="118">
        <f t="shared" si="41"/>
        <v>0</v>
      </c>
      <c r="Q186" s="130">
        <f t="shared" si="42"/>
        <v>0</v>
      </c>
      <c r="R186" s="76"/>
    </row>
    <row r="187" spans="1:18" ht="14.4" thickBot="1" x14ac:dyDescent="0.3">
      <c r="A187" s="199"/>
      <c r="B187" s="236"/>
      <c r="C187" s="131" t="str">
        <f t="shared" si="34"/>
        <v>extratrack</v>
      </c>
      <c r="D187" s="132" t="s">
        <v>51</v>
      </c>
      <c r="E187" s="133" t="s">
        <v>38</v>
      </c>
      <c r="F187" s="133" t="s">
        <v>39</v>
      </c>
      <c r="G187" s="133" t="s">
        <v>27</v>
      </c>
      <c r="H187" s="133" t="s">
        <v>29</v>
      </c>
      <c r="I187" s="133" t="s">
        <v>91</v>
      </c>
      <c r="J187" s="134">
        <v>12.6</v>
      </c>
      <c r="K187" s="135"/>
      <c r="L187" s="135"/>
      <c r="M187" s="135"/>
      <c r="N187" s="135"/>
      <c r="O187" s="135"/>
      <c r="P187" s="133">
        <f t="shared" si="41"/>
        <v>0</v>
      </c>
      <c r="Q187" s="136">
        <f t="shared" si="42"/>
        <v>0</v>
      </c>
      <c r="R187" s="76"/>
    </row>
    <row r="188" spans="1:18" ht="14.4" thickBot="1" x14ac:dyDescent="0.3">
      <c r="A188" s="199"/>
      <c r="B188" s="236"/>
      <c r="C188" s="137" t="str">
        <f t="shared" si="34"/>
        <v>extratrack</v>
      </c>
      <c r="D188" s="138" t="s">
        <v>51</v>
      </c>
      <c r="E188" s="139" t="s">
        <v>42</v>
      </c>
      <c r="F188" s="139" t="s">
        <v>39</v>
      </c>
      <c r="G188" s="139" t="s">
        <v>27</v>
      </c>
      <c r="H188" s="139" t="s">
        <v>29</v>
      </c>
      <c r="I188" s="139" t="s">
        <v>28</v>
      </c>
      <c r="J188" s="140">
        <v>12.6</v>
      </c>
      <c r="K188" s="141"/>
      <c r="L188" s="141"/>
      <c r="M188" s="141"/>
      <c r="N188" s="141"/>
      <c r="O188" s="142"/>
      <c r="P188" s="139">
        <f t="shared" si="41"/>
        <v>0</v>
      </c>
      <c r="Q188" s="143">
        <f t="shared" si="42"/>
        <v>0</v>
      </c>
      <c r="R188" s="76"/>
    </row>
    <row r="189" spans="1:18" x14ac:dyDescent="0.25">
      <c r="A189" s="199"/>
      <c r="B189" s="236"/>
      <c r="C189" s="144" t="str">
        <f t="shared" si="34"/>
        <v>extratrack</v>
      </c>
      <c r="D189" s="145" t="s">
        <v>51</v>
      </c>
      <c r="E189" s="115" t="s">
        <v>38</v>
      </c>
      <c r="F189" s="115" t="s">
        <v>39</v>
      </c>
      <c r="G189" s="115" t="s">
        <v>43</v>
      </c>
      <c r="H189" s="115" t="s">
        <v>30</v>
      </c>
      <c r="I189" s="115" t="s">
        <v>29</v>
      </c>
      <c r="J189" s="116">
        <v>9.6</v>
      </c>
      <c r="K189" s="117"/>
      <c r="L189" s="117"/>
      <c r="M189" s="117"/>
      <c r="N189" s="117"/>
      <c r="O189" s="117"/>
      <c r="P189" s="115">
        <f t="shared" si="41"/>
        <v>0</v>
      </c>
      <c r="Q189" s="146">
        <f t="shared" si="42"/>
        <v>0</v>
      </c>
      <c r="R189" s="76"/>
    </row>
    <row r="190" spans="1:18" x14ac:dyDescent="0.25">
      <c r="A190" s="199"/>
      <c r="B190" s="236"/>
      <c r="C190" s="128" t="str">
        <f>+C188</f>
        <v>extratrack</v>
      </c>
      <c r="D190" s="129" t="s">
        <v>51</v>
      </c>
      <c r="E190" s="118" t="s">
        <v>38</v>
      </c>
      <c r="F190" s="118" t="s">
        <v>39</v>
      </c>
      <c r="G190" s="118" t="s">
        <v>43</v>
      </c>
      <c r="H190" s="118" t="s">
        <v>28</v>
      </c>
      <c r="I190" s="118" t="s">
        <v>29</v>
      </c>
      <c r="J190" s="119">
        <v>9.6</v>
      </c>
      <c r="K190" s="101"/>
      <c r="L190" s="101"/>
      <c r="M190" s="101"/>
      <c r="N190" s="101"/>
      <c r="O190" s="101"/>
      <c r="P190" s="118">
        <f t="shared" si="41"/>
        <v>0</v>
      </c>
      <c r="Q190" s="130">
        <f t="shared" si="42"/>
        <v>0</v>
      </c>
      <c r="R190" s="76"/>
    </row>
    <row r="191" spans="1:18" x14ac:dyDescent="0.25">
      <c r="A191" s="199"/>
      <c r="B191" s="236"/>
      <c r="C191" s="128" t="str">
        <f t="shared" si="34"/>
        <v>extratrack</v>
      </c>
      <c r="D191" s="129" t="s">
        <v>51</v>
      </c>
      <c r="E191" s="118" t="s">
        <v>38</v>
      </c>
      <c r="F191" s="118" t="s">
        <v>39</v>
      </c>
      <c r="G191" s="118" t="s">
        <v>43</v>
      </c>
      <c r="H191" s="118" t="s">
        <v>41</v>
      </c>
      <c r="I191" s="118" t="s">
        <v>29</v>
      </c>
      <c r="J191" s="119">
        <v>9.6</v>
      </c>
      <c r="K191" s="101"/>
      <c r="L191" s="101"/>
      <c r="M191" s="101"/>
      <c r="N191" s="101"/>
      <c r="O191" s="101"/>
      <c r="P191" s="118">
        <f t="shared" si="41"/>
        <v>0</v>
      </c>
      <c r="Q191" s="130">
        <f t="shared" si="42"/>
        <v>0</v>
      </c>
      <c r="R191" s="76"/>
    </row>
    <row r="192" spans="1:18" ht="14.4" thickBot="1" x14ac:dyDescent="0.3">
      <c r="A192" s="199"/>
      <c r="B192" s="237"/>
      <c r="C192" s="147" t="str">
        <f t="shared" si="34"/>
        <v>extratrack</v>
      </c>
      <c r="D192" s="148" t="s">
        <v>51</v>
      </c>
      <c r="E192" s="149" t="s">
        <v>38</v>
      </c>
      <c r="F192" s="149" t="s">
        <v>39</v>
      </c>
      <c r="G192" s="149" t="s">
        <v>43</v>
      </c>
      <c r="H192" s="149" t="s">
        <v>29</v>
      </c>
      <c r="I192" s="149" t="s">
        <v>91</v>
      </c>
      <c r="J192" s="150">
        <v>9.6</v>
      </c>
      <c r="K192" s="151"/>
      <c r="L192" s="151"/>
      <c r="M192" s="151"/>
      <c r="N192" s="151"/>
      <c r="O192" s="151"/>
      <c r="P192" s="149">
        <f t="shared" si="41"/>
        <v>0</v>
      </c>
      <c r="Q192" s="152">
        <f t="shared" si="42"/>
        <v>0</v>
      </c>
      <c r="R192" s="76"/>
    </row>
    <row r="193" spans="1:18" ht="114" customHeight="1" thickBot="1" x14ac:dyDescent="0.3">
      <c r="A193" s="200"/>
      <c r="B193" s="201"/>
      <c r="C193" s="202" t="s">
        <v>31</v>
      </c>
      <c r="D193" s="202" t="s">
        <v>36</v>
      </c>
      <c r="E193" s="203" t="s">
        <v>52</v>
      </c>
      <c r="F193" s="92"/>
      <c r="G193" s="92" t="s">
        <v>27</v>
      </c>
      <c r="H193" s="92" t="s">
        <v>53</v>
      </c>
      <c r="I193" s="92" t="s">
        <v>89</v>
      </c>
      <c r="J193" s="204">
        <v>5</v>
      </c>
      <c r="K193" s="249"/>
      <c r="L193" s="249"/>
      <c r="M193" s="249"/>
      <c r="N193" s="249"/>
      <c r="O193" s="249"/>
      <c r="P193" s="92">
        <f t="shared" ref="P193:P200" si="43">SUM(K193:O193)</f>
        <v>0</v>
      </c>
      <c r="Q193" s="205">
        <f t="shared" ref="Q193:Q200" si="44">+P193*J193</f>
        <v>0</v>
      </c>
      <c r="R193" s="76"/>
    </row>
    <row r="194" spans="1:18" ht="114" customHeight="1" thickBot="1" x14ac:dyDescent="0.3">
      <c r="A194" s="200"/>
      <c r="B194" s="206"/>
      <c r="C194" s="207" t="s">
        <v>31</v>
      </c>
      <c r="D194" s="208" t="s">
        <v>90</v>
      </c>
      <c r="E194" s="209" t="s">
        <v>52</v>
      </c>
      <c r="F194" s="210"/>
      <c r="G194" s="210" t="s">
        <v>27</v>
      </c>
      <c r="H194" s="210" t="s">
        <v>53</v>
      </c>
      <c r="I194" s="210" t="s">
        <v>28</v>
      </c>
      <c r="J194" s="211">
        <v>5</v>
      </c>
      <c r="K194" s="240"/>
      <c r="L194" s="240"/>
      <c r="M194" s="240"/>
      <c r="N194" s="240"/>
      <c r="O194" s="240"/>
      <c r="P194" s="210">
        <f t="shared" si="43"/>
        <v>0</v>
      </c>
      <c r="Q194" s="212">
        <f t="shared" si="44"/>
        <v>0</v>
      </c>
      <c r="R194" s="76"/>
    </row>
    <row r="195" spans="1:18" ht="114" customHeight="1" thickBot="1" x14ac:dyDescent="0.3">
      <c r="A195" s="200" t="s">
        <v>103</v>
      </c>
      <c r="B195" s="206"/>
      <c r="C195" s="207" t="s">
        <v>31</v>
      </c>
      <c r="D195" s="208" t="s">
        <v>101</v>
      </c>
      <c r="E195" s="209" t="s">
        <v>52</v>
      </c>
      <c r="F195" s="210"/>
      <c r="G195" s="210" t="s">
        <v>27</v>
      </c>
      <c r="H195" s="210" t="s">
        <v>53</v>
      </c>
      <c r="I195" s="210" t="s">
        <v>89</v>
      </c>
      <c r="J195" s="211">
        <v>5</v>
      </c>
      <c r="K195" s="240"/>
      <c r="L195" s="240"/>
      <c r="M195" s="240"/>
      <c r="N195" s="240"/>
      <c r="O195" s="240"/>
      <c r="P195" s="210">
        <f t="shared" si="43"/>
        <v>0</v>
      </c>
      <c r="Q195" s="212">
        <f t="shared" si="44"/>
        <v>0</v>
      </c>
      <c r="R195" s="76"/>
    </row>
    <row r="196" spans="1:18" ht="114" customHeight="1" thickBot="1" x14ac:dyDescent="0.3">
      <c r="A196" s="200" t="s">
        <v>103</v>
      </c>
      <c r="B196" s="213"/>
      <c r="C196" s="208" t="s">
        <v>31</v>
      </c>
      <c r="D196" s="208" t="s">
        <v>92</v>
      </c>
      <c r="E196" s="209" t="s">
        <v>52</v>
      </c>
      <c r="F196" s="210"/>
      <c r="G196" s="210" t="s">
        <v>27</v>
      </c>
      <c r="H196" s="210" t="s">
        <v>53</v>
      </c>
      <c r="I196" s="210" t="s">
        <v>104</v>
      </c>
      <c r="J196" s="211">
        <v>5</v>
      </c>
      <c r="K196" s="242"/>
      <c r="L196" s="242"/>
      <c r="M196" s="242"/>
      <c r="N196" s="242"/>
      <c r="O196" s="242"/>
      <c r="P196" s="210">
        <f t="shared" si="43"/>
        <v>0</v>
      </c>
      <c r="Q196" s="214">
        <f t="shared" si="44"/>
        <v>0</v>
      </c>
      <c r="R196" s="76"/>
    </row>
    <row r="197" spans="1:18" ht="114" customHeight="1" thickBot="1" x14ac:dyDescent="0.3">
      <c r="A197" s="200"/>
      <c r="B197" s="215"/>
      <c r="C197" s="169" t="s">
        <v>31</v>
      </c>
      <c r="D197" s="109" t="s">
        <v>50</v>
      </c>
      <c r="E197" s="216" t="s">
        <v>52</v>
      </c>
      <c r="F197" s="110"/>
      <c r="G197" s="110" t="s">
        <v>27</v>
      </c>
      <c r="H197" s="110" t="s">
        <v>53</v>
      </c>
      <c r="I197" s="110" t="s">
        <v>28</v>
      </c>
      <c r="J197" s="217">
        <v>5</v>
      </c>
      <c r="K197" s="238"/>
      <c r="L197" s="238"/>
      <c r="M197" s="238"/>
      <c r="N197" s="238"/>
      <c r="O197" s="239"/>
      <c r="P197" s="110">
        <f t="shared" si="43"/>
        <v>0</v>
      </c>
      <c r="Q197" s="114">
        <f t="shared" si="44"/>
        <v>0</v>
      </c>
      <c r="R197" s="76"/>
    </row>
    <row r="198" spans="1:18" ht="114" customHeight="1" thickBot="1" x14ac:dyDescent="0.3">
      <c r="A198" s="200"/>
      <c r="B198" s="218"/>
      <c r="C198" s="219" t="s">
        <v>31</v>
      </c>
      <c r="D198" s="186" t="s">
        <v>54</v>
      </c>
      <c r="E198" s="220" t="s">
        <v>52</v>
      </c>
      <c r="F198" s="120"/>
      <c r="G198" s="120" t="s">
        <v>27</v>
      </c>
      <c r="H198" s="120" t="s">
        <v>53</v>
      </c>
      <c r="I198" s="120" t="s">
        <v>28</v>
      </c>
      <c r="J198" s="221">
        <v>5</v>
      </c>
      <c r="K198" s="241"/>
      <c r="L198" s="241"/>
      <c r="M198" s="241"/>
      <c r="N198" s="241"/>
      <c r="O198" s="241"/>
      <c r="P198" s="120">
        <f t="shared" si="43"/>
        <v>0</v>
      </c>
      <c r="Q198" s="222">
        <f t="shared" si="44"/>
        <v>0</v>
      </c>
      <c r="R198" s="76"/>
    </row>
    <row r="199" spans="1:18" ht="114" customHeight="1" thickBot="1" x14ac:dyDescent="0.3">
      <c r="A199" s="200"/>
      <c r="B199" s="223"/>
      <c r="C199" s="109" t="s">
        <v>31</v>
      </c>
      <c r="D199" s="169" t="s">
        <v>86</v>
      </c>
      <c r="E199" s="216" t="s">
        <v>52</v>
      </c>
      <c r="F199" s="110"/>
      <c r="G199" s="110" t="s">
        <v>27</v>
      </c>
      <c r="H199" s="110" t="s">
        <v>53</v>
      </c>
      <c r="I199" s="110" t="s">
        <v>28</v>
      </c>
      <c r="J199" s="217">
        <v>5</v>
      </c>
      <c r="K199" s="238"/>
      <c r="L199" s="238"/>
      <c r="M199" s="238"/>
      <c r="N199" s="238"/>
      <c r="O199" s="239"/>
      <c r="P199" s="110">
        <f t="shared" si="43"/>
        <v>0</v>
      </c>
      <c r="Q199" s="114">
        <f t="shared" si="44"/>
        <v>0</v>
      </c>
      <c r="R199" s="76"/>
    </row>
    <row r="200" spans="1:18" ht="114" customHeight="1" thickBot="1" x14ac:dyDescent="0.3">
      <c r="A200" s="200"/>
      <c r="B200" s="224"/>
      <c r="C200" s="169" t="s">
        <v>31</v>
      </c>
      <c r="D200" s="169" t="s">
        <v>35</v>
      </c>
      <c r="E200" s="216" t="s">
        <v>52</v>
      </c>
      <c r="F200" s="225"/>
      <c r="G200" s="139" t="s">
        <v>27</v>
      </c>
      <c r="H200" s="226" t="s">
        <v>53</v>
      </c>
      <c r="I200" s="110" t="s">
        <v>28</v>
      </c>
      <c r="J200" s="217">
        <v>5</v>
      </c>
      <c r="K200" s="247"/>
      <c r="L200" s="247"/>
      <c r="M200" s="247"/>
      <c r="N200" s="247"/>
      <c r="O200" s="247"/>
      <c r="P200" s="110">
        <f t="shared" si="43"/>
        <v>0</v>
      </c>
      <c r="Q200" s="114">
        <f t="shared" si="44"/>
        <v>0</v>
      </c>
      <c r="R200" s="76"/>
    </row>
  </sheetData>
  <mergeCells count="60">
    <mergeCell ref="C127:C129"/>
    <mergeCell ref="E8:J8"/>
    <mergeCell ref="E1:J1"/>
    <mergeCell ref="K1:O1"/>
    <mergeCell ref="E2:J2"/>
    <mergeCell ref="E5:J5"/>
    <mergeCell ref="P2:Q2"/>
    <mergeCell ref="E3:J3"/>
    <mergeCell ref="P3:Q3"/>
    <mergeCell ref="E4:J4"/>
    <mergeCell ref="P4:Q4"/>
    <mergeCell ref="P5:Q6"/>
    <mergeCell ref="E6:H6"/>
    <mergeCell ref="B11:B17"/>
    <mergeCell ref="B18:B26"/>
    <mergeCell ref="A118:A126"/>
    <mergeCell ref="B118:B126"/>
    <mergeCell ref="A109:A117"/>
    <mergeCell ref="B109:B117"/>
    <mergeCell ref="A46:A54"/>
    <mergeCell ref="B46:B54"/>
    <mergeCell ref="A11:A17"/>
    <mergeCell ref="A18:A26"/>
    <mergeCell ref="A32:A40"/>
    <mergeCell ref="B32:B40"/>
    <mergeCell ref="A41:A45"/>
    <mergeCell ref="B41:B45"/>
    <mergeCell ref="A27:A31"/>
    <mergeCell ref="B27:B31"/>
    <mergeCell ref="K200:O200"/>
    <mergeCell ref="B175:B183"/>
    <mergeCell ref="B184:B192"/>
    <mergeCell ref="K193:O193"/>
    <mergeCell ref="A73:A81"/>
    <mergeCell ref="B73:B81"/>
    <mergeCell ref="A82:A90"/>
    <mergeCell ref="B82:B90"/>
    <mergeCell ref="B166:B174"/>
    <mergeCell ref="A91:A99"/>
    <mergeCell ref="B91:B99"/>
    <mergeCell ref="A100:A108"/>
    <mergeCell ref="B100:B108"/>
    <mergeCell ref="A130:A138"/>
    <mergeCell ref="B130:B138"/>
    <mergeCell ref="A139:A147"/>
    <mergeCell ref="B139:B147"/>
    <mergeCell ref="A55:A63"/>
    <mergeCell ref="B55:B63"/>
    <mergeCell ref="A64:A72"/>
    <mergeCell ref="B64:B72"/>
    <mergeCell ref="A127:A129"/>
    <mergeCell ref="B127:B129"/>
    <mergeCell ref="B148:B156"/>
    <mergeCell ref="B157:B165"/>
    <mergeCell ref="K199:O199"/>
    <mergeCell ref="K194:O194"/>
    <mergeCell ref="K197:O197"/>
    <mergeCell ref="K198:O198"/>
    <mergeCell ref="K195:O195"/>
    <mergeCell ref="K196:O196"/>
  </mergeCells>
  <pageMargins left="0.23622047244094491" right="0.19685039370078741" top="0.19685039370078741" bottom="0.15748031496062992" header="0.31496062992125984" footer="0.31496062992125984"/>
  <pageSetup paperSize="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53"/>
  <sheetViews>
    <sheetView workbookViewId="0">
      <selection activeCell="C4" sqref="C4:H4"/>
    </sheetView>
  </sheetViews>
  <sheetFormatPr defaultRowHeight="14.4" x14ac:dyDescent="0.3"/>
  <cols>
    <col min="1" max="1" width="21" style="5" customWidth="1"/>
    <col min="2" max="2" width="14.21875" style="5" customWidth="1"/>
    <col min="3" max="3" width="9.44140625" style="5" customWidth="1"/>
    <col min="4" max="4" width="12.6640625" style="5" customWidth="1"/>
    <col min="5" max="5" width="9.44140625" style="5" customWidth="1"/>
    <col min="6" max="6" width="12.33203125" style="5" customWidth="1"/>
    <col min="7" max="7" width="9.44140625" style="5" customWidth="1"/>
    <col min="8" max="8" width="6.44140625" style="5" bestFit="1" customWidth="1"/>
    <col min="9" max="9" width="8.21875" style="5" bestFit="1" customWidth="1"/>
    <col min="10" max="10" width="6.33203125" style="5" bestFit="1" customWidth="1"/>
    <col min="11" max="11" width="7.44140625" style="5" bestFit="1" customWidth="1"/>
    <col min="12" max="12" width="10.88671875" style="5" customWidth="1"/>
    <col min="13" max="13" width="7" style="5" customWidth="1"/>
    <col min="14" max="14" width="6.5546875" style="1" customWidth="1"/>
    <col min="15" max="15" width="22.21875" style="1" customWidth="1"/>
    <col min="16" max="20" width="8.88671875" style="1" customWidth="1"/>
    <col min="21" max="21" width="8.88671875" customWidth="1"/>
  </cols>
  <sheetData>
    <row r="1" spans="1:20" ht="4.6500000000000004" customHeight="1" x14ac:dyDescent="0.3">
      <c r="A1" s="54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1"/>
    </row>
    <row r="2" spans="1:20" s="44" customFormat="1" ht="25.8" x14ac:dyDescent="0.3">
      <c r="A2" s="55"/>
      <c r="B2" s="42"/>
      <c r="C2" s="266" t="s">
        <v>55</v>
      </c>
      <c r="D2" s="266"/>
      <c r="E2" s="266"/>
      <c r="F2" s="266"/>
      <c r="G2" s="266"/>
      <c r="H2" s="266"/>
      <c r="I2" s="266"/>
      <c r="J2" s="266"/>
      <c r="K2" s="266"/>
      <c r="L2" s="266"/>
      <c r="M2" s="42"/>
      <c r="N2" s="42"/>
      <c r="O2" s="43"/>
      <c r="P2" s="43"/>
      <c r="Q2" s="43"/>
      <c r="R2" s="43"/>
      <c r="S2" s="43"/>
      <c r="T2" s="43"/>
    </row>
    <row r="3" spans="1:20" s="44" customFormat="1" ht="4.6500000000000004" customHeight="1" x14ac:dyDescent="0.3">
      <c r="A3" s="5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6"/>
      <c r="O3" s="43"/>
      <c r="P3" s="43"/>
      <c r="Q3" s="43"/>
      <c r="R3" s="43"/>
      <c r="S3" s="43"/>
      <c r="T3" s="43"/>
    </row>
    <row r="4" spans="1:20" s="44" customFormat="1" ht="15" customHeight="1" x14ac:dyDescent="0.3">
      <c r="A4" s="55"/>
      <c r="B4" s="45"/>
      <c r="C4" s="267" t="s">
        <v>56</v>
      </c>
      <c r="D4" s="267"/>
      <c r="E4" s="267"/>
      <c r="F4" s="267"/>
      <c r="G4" s="267"/>
      <c r="H4" s="267"/>
      <c r="I4" s="268"/>
      <c r="J4" s="268"/>
      <c r="K4" s="268"/>
      <c r="L4" s="268"/>
      <c r="M4" s="45"/>
      <c r="N4" s="46"/>
      <c r="O4" s="43"/>
      <c r="P4" s="43"/>
      <c r="Q4" s="43"/>
      <c r="R4" s="43"/>
      <c r="S4" s="43"/>
      <c r="T4" s="43"/>
    </row>
    <row r="5" spans="1:20" s="44" customFormat="1" ht="15" customHeight="1" x14ac:dyDescent="0.3">
      <c r="A5" s="55"/>
      <c r="B5" s="47" t="s">
        <v>1</v>
      </c>
      <c r="C5" s="269">
        <f>+'Modulo_D''Ordine_PE 26'!E2</f>
        <v>0</v>
      </c>
      <c r="D5" s="269"/>
      <c r="E5" s="269"/>
      <c r="F5" s="269"/>
      <c r="G5" s="269"/>
      <c r="H5" s="269"/>
      <c r="I5" s="47" t="s">
        <v>57</v>
      </c>
      <c r="J5" s="65"/>
      <c r="K5" s="45"/>
      <c r="L5" s="47" t="s">
        <v>24</v>
      </c>
      <c r="M5" s="270">
        <f>SUM(M14:M203)</f>
        <v>0</v>
      </c>
      <c r="N5" s="270"/>
      <c r="O5" s="43"/>
      <c r="P5" s="43"/>
      <c r="Q5" s="43"/>
      <c r="R5" s="43"/>
      <c r="S5" s="43"/>
      <c r="T5" s="43"/>
    </row>
    <row r="6" spans="1:20" s="44" customFormat="1" ht="15" customHeight="1" x14ac:dyDescent="0.3">
      <c r="A6" s="55"/>
      <c r="B6" s="274" t="s">
        <v>7</v>
      </c>
      <c r="C6" s="275">
        <f>+'Modulo_D''Ordine_PE 26'!E6</f>
        <v>0</v>
      </c>
      <c r="D6" s="275"/>
      <c r="E6" s="275"/>
      <c r="F6" s="275"/>
      <c r="G6" s="275"/>
      <c r="H6" s="275"/>
      <c r="I6" s="47" t="s">
        <v>58</v>
      </c>
      <c r="J6" s="66"/>
      <c r="K6" s="45"/>
      <c r="L6" s="45"/>
      <c r="M6" s="62"/>
      <c r="N6" s="63"/>
      <c r="O6" s="43"/>
      <c r="P6" s="43"/>
      <c r="Q6" s="43"/>
      <c r="R6" s="43"/>
      <c r="S6" s="43"/>
      <c r="T6" s="43"/>
    </row>
    <row r="7" spans="1:20" s="44" customFormat="1" ht="15" customHeight="1" x14ac:dyDescent="0.3">
      <c r="A7" s="55"/>
      <c r="B7" s="274"/>
      <c r="C7" s="275"/>
      <c r="D7" s="275"/>
      <c r="E7" s="275"/>
      <c r="F7" s="275"/>
      <c r="G7" s="275"/>
      <c r="H7" s="275"/>
      <c r="I7" s="45"/>
      <c r="J7" s="45"/>
      <c r="K7" s="45"/>
      <c r="L7" s="47" t="s">
        <v>25</v>
      </c>
      <c r="M7" s="276">
        <f>M9+M8</f>
        <v>0</v>
      </c>
      <c r="N7" s="277"/>
      <c r="O7" s="43"/>
      <c r="P7" s="43"/>
      <c r="Q7" s="43"/>
      <c r="R7" s="43"/>
      <c r="S7" s="43"/>
      <c r="T7" s="43"/>
    </row>
    <row r="8" spans="1:20" s="44" customFormat="1" ht="15" customHeight="1" x14ac:dyDescent="0.3">
      <c r="A8" s="55"/>
      <c r="B8" s="274"/>
      <c r="C8" s="275"/>
      <c r="D8" s="275"/>
      <c r="E8" s="275"/>
      <c r="F8" s="275"/>
      <c r="G8" s="275"/>
      <c r="H8" s="275"/>
      <c r="I8" s="47" t="s">
        <v>59</v>
      </c>
      <c r="J8" s="65"/>
      <c r="K8" s="45"/>
      <c r="L8" s="51" t="s">
        <v>60</v>
      </c>
      <c r="M8" s="278">
        <f>M9*0.22</f>
        <v>0</v>
      </c>
      <c r="N8" s="278"/>
      <c r="O8" s="43"/>
      <c r="P8" s="43"/>
      <c r="Q8" s="43"/>
      <c r="R8" s="43"/>
      <c r="S8" s="43"/>
      <c r="T8" s="43"/>
    </row>
    <row r="9" spans="1:20" s="44" customFormat="1" ht="15" customHeight="1" x14ac:dyDescent="0.3">
      <c r="A9" s="55"/>
      <c r="B9" s="47" t="s">
        <v>8</v>
      </c>
      <c r="C9" s="279">
        <f>+'Modulo_D''Ordine_PE 26'!J6</f>
        <v>0</v>
      </c>
      <c r="D9" s="279"/>
      <c r="E9" s="279"/>
      <c r="F9" s="279"/>
      <c r="G9" s="279"/>
      <c r="H9" s="279"/>
      <c r="I9" s="47" t="s">
        <v>61</v>
      </c>
      <c r="J9" s="67"/>
      <c r="K9" s="45"/>
      <c r="L9" s="51" t="s">
        <v>62</v>
      </c>
      <c r="M9" s="278">
        <f>SUM(N14:N203)</f>
        <v>0</v>
      </c>
      <c r="N9" s="278"/>
      <c r="O9" s="43"/>
      <c r="P9" s="43"/>
      <c r="Q9" s="43"/>
      <c r="R9" s="43"/>
      <c r="S9" s="43"/>
      <c r="T9" s="43"/>
    </row>
    <row r="10" spans="1:20" s="44" customFormat="1" ht="4.6500000000000004" customHeight="1" x14ac:dyDescent="0.3">
      <c r="A10" s="55"/>
      <c r="B10" s="48"/>
      <c r="C10" s="49"/>
      <c r="D10" s="50"/>
      <c r="E10" s="50"/>
      <c r="F10" s="50"/>
      <c r="G10" s="50"/>
      <c r="H10" s="50"/>
      <c r="I10" s="51"/>
      <c r="J10" s="45"/>
      <c r="K10" s="45"/>
      <c r="L10" s="51"/>
      <c r="M10" s="64"/>
      <c r="N10" s="64"/>
      <c r="O10" s="43"/>
      <c r="P10" s="43"/>
      <c r="Q10" s="43"/>
      <c r="R10" s="43"/>
      <c r="S10" s="43"/>
      <c r="T10" s="43"/>
    </row>
    <row r="11" spans="1:20" s="44" customFormat="1" ht="15" customHeight="1" x14ac:dyDescent="0.3">
      <c r="A11" s="55"/>
      <c r="B11" s="47"/>
      <c r="C11" s="271"/>
      <c r="D11" s="271"/>
      <c r="E11" s="272"/>
      <c r="F11" s="272"/>
      <c r="G11" s="271"/>
      <c r="H11" s="271"/>
      <c r="I11" s="273"/>
      <c r="J11" s="273"/>
      <c r="K11" s="273"/>
      <c r="L11" s="273"/>
      <c r="M11" s="271"/>
      <c r="N11" s="271"/>
      <c r="O11" s="43"/>
      <c r="P11" s="43"/>
      <c r="Q11" s="43"/>
      <c r="R11" s="43"/>
      <c r="S11" s="43"/>
      <c r="T11" s="43"/>
    </row>
    <row r="12" spans="1:20" s="44" customFormat="1" ht="4.6500000000000004" customHeight="1" x14ac:dyDescent="0.3">
      <c r="A12" s="55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52"/>
      <c r="N12" s="53"/>
      <c r="O12" s="43"/>
      <c r="P12" s="43"/>
      <c r="Q12" s="43"/>
      <c r="R12" s="43"/>
      <c r="S12" s="43"/>
      <c r="T12" s="43"/>
    </row>
    <row r="13" spans="1:20" s="4" customFormat="1" ht="29.4" thickBot="1" x14ac:dyDescent="0.35">
      <c r="A13" s="2" t="s">
        <v>12</v>
      </c>
      <c r="B13" s="2" t="s">
        <v>13</v>
      </c>
      <c r="C13" s="2" t="s">
        <v>14</v>
      </c>
      <c r="D13" s="2" t="s">
        <v>15</v>
      </c>
      <c r="E13" s="2" t="s">
        <v>16</v>
      </c>
      <c r="F13" s="2" t="s">
        <v>17</v>
      </c>
      <c r="G13" s="2" t="s">
        <v>18</v>
      </c>
      <c r="H13" s="3" t="s">
        <v>19</v>
      </c>
      <c r="I13" s="3" t="s">
        <v>20</v>
      </c>
      <c r="J13" s="3" t="s">
        <v>21</v>
      </c>
      <c r="K13" s="3" t="s">
        <v>22</v>
      </c>
      <c r="L13" s="3" t="s">
        <v>23</v>
      </c>
      <c r="M13" s="2" t="s">
        <v>24</v>
      </c>
      <c r="N13" s="2" t="s">
        <v>25</v>
      </c>
    </row>
    <row r="14" spans="1:20" x14ac:dyDescent="0.3">
      <c r="A14" s="56" t="str">
        <f>'Modulo_D''Ordine_PE 26'!D11</f>
        <v>BELLA CIAO</v>
      </c>
      <c r="B14" s="57" t="str">
        <f>'Modulo_D''Ordine_PE 26'!E11</f>
        <v>T-SHIRT</v>
      </c>
      <c r="C14" s="57" t="str">
        <f>'Modulo_D''Ordine_PE 26'!F11</f>
        <v>CORTA</v>
      </c>
      <c r="D14" s="57" t="str">
        <f>'Modulo_D''Ordine_PE 26'!G11</f>
        <v>FAIR TRADE</v>
      </c>
      <c r="E14" s="57" t="str">
        <f>'Modulo_D''Ordine_PE 26'!H11</f>
        <v>nera</v>
      </c>
      <c r="F14" s="57" t="str">
        <f>'Modulo_D''Ordine_PE 26'!I11</f>
        <v>bianca, rossa</v>
      </c>
      <c r="G14" s="57">
        <f>'Modulo_D''Ordine_PE 26'!J11</f>
        <v>12.6</v>
      </c>
      <c r="H14" s="57">
        <f>'Modulo_D''Ordine_PE 26'!K11</f>
        <v>0</v>
      </c>
      <c r="I14" s="57">
        <f>'Modulo_D''Ordine_PE 26'!L11</f>
        <v>0</v>
      </c>
      <c r="J14" s="57">
        <f>'Modulo_D''Ordine_PE 26'!M11</f>
        <v>0</v>
      </c>
      <c r="K14" s="57">
        <f>'Modulo_D''Ordine_PE 26'!N11</f>
        <v>0</v>
      </c>
      <c r="L14" s="57">
        <f>'Modulo_D''Ordine_PE 26'!O11</f>
        <v>0</v>
      </c>
      <c r="M14" s="57">
        <f>'Modulo_D''Ordine_PE 26'!P11</f>
        <v>0</v>
      </c>
      <c r="N14" s="58">
        <f>'Modulo_D''Ordine_PE 26'!Q11</f>
        <v>0</v>
      </c>
    </row>
    <row r="15" spans="1:20" x14ac:dyDescent="0.3">
      <c r="A15" s="38" t="str">
        <f>'Modulo_D''Ordine_PE 26'!D12</f>
        <v>BELLA CIAO</v>
      </c>
      <c r="B15" s="37" t="str">
        <f>'Modulo_D''Ordine_PE 26'!E12</f>
        <v>T-SHIRT</v>
      </c>
      <c r="C15" s="37" t="str">
        <f>'Modulo_D''Ordine_PE 26'!F12</f>
        <v>CORTA</v>
      </c>
      <c r="D15" s="37" t="str">
        <f>'Modulo_D''Ordine_PE 26'!G12</f>
        <v>FAIR TRADE</v>
      </c>
      <c r="E15" s="37" t="str">
        <f>'Modulo_D''Ordine_PE 26'!H12</f>
        <v>rosso</v>
      </c>
      <c r="F15" s="37" t="str">
        <f>'Modulo_D''Ordine_PE 26'!I12</f>
        <v>bianca</v>
      </c>
      <c r="G15" s="37">
        <f>'Modulo_D''Ordine_PE 26'!J12</f>
        <v>12.6</v>
      </c>
      <c r="H15" s="37">
        <f>'Modulo_D''Ordine_PE 26'!K12</f>
        <v>0</v>
      </c>
      <c r="I15" s="37">
        <f>'Modulo_D''Ordine_PE 26'!L12</f>
        <v>0</v>
      </c>
      <c r="J15" s="37">
        <f>'Modulo_D''Ordine_PE 26'!M12</f>
        <v>0</v>
      </c>
      <c r="K15" s="37">
        <f>'Modulo_D''Ordine_PE 26'!N12</f>
        <v>0</v>
      </c>
      <c r="L15" s="37">
        <f>'Modulo_D''Ordine_PE 26'!O12</f>
        <v>0</v>
      </c>
      <c r="M15" s="37">
        <f>'Modulo_D''Ordine_PE 26'!P12</f>
        <v>0</v>
      </c>
      <c r="N15" s="59">
        <f>'Modulo_D''Ordine_PE 26'!Q12</f>
        <v>0</v>
      </c>
    </row>
    <row r="16" spans="1:20" x14ac:dyDescent="0.3">
      <c r="A16" s="38" t="str">
        <f>'Modulo_D''Ordine_PE 26'!D13</f>
        <v>BELLA CIAO</v>
      </c>
      <c r="B16" s="37" t="str">
        <f>'Modulo_D''Ordine_PE 26'!E13</f>
        <v>T-SHIRT</v>
      </c>
      <c r="C16" s="37" t="str">
        <f>'Modulo_D''Ordine_PE 26'!F13</f>
        <v>CORTA</v>
      </c>
      <c r="D16" s="37" t="str">
        <f>'Modulo_D''Ordine_PE 26'!G13</f>
        <v>FAIR TRADE</v>
      </c>
      <c r="E16" s="37" t="str">
        <f>'Modulo_D''Ordine_PE 26'!H13</f>
        <v>bianca</v>
      </c>
      <c r="F16" s="37" t="str">
        <f>'Modulo_D''Ordine_PE 26'!I13</f>
        <v>nera rossa</v>
      </c>
      <c r="G16" s="37">
        <f>'Modulo_D''Ordine_PE 26'!J13</f>
        <v>12.6</v>
      </c>
      <c r="H16" s="37">
        <f>'Modulo_D''Ordine_PE 26'!K13</f>
        <v>0</v>
      </c>
      <c r="I16" s="37">
        <f>'Modulo_D''Ordine_PE 26'!L13</f>
        <v>0</v>
      </c>
      <c r="J16" s="37">
        <f>'Modulo_D''Ordine_PE 26'!M13</f>
        <v>0</v>
      </c>
      <c r="K16" s="37">
        <f>'Modulo_D''Ordine_PE 26'!N13</f>
        <v>0</v>
      </c>
      <c r="L16" s="37">
        <f>'Modulo_D''Ordine_PE 26'!O13</f>
        <v>0</v>
      </c>
      <c r="M16" s="37">
        <f>'Modulo_D''Ordine_PE 26'!P13</f>
        <v>0</v>
      </c>
      <c r="N16" s="59">
        <f>'Modulo_D''Ordine_PE 26'!Q13</f>
        <v>0</v>
      </c>
    </row>
    <row r="17" spans="1:14" x14ac:dyDescent="0.3">
      <c r="A17" s="38" t="str">
        <f>'Modulo_D''Ordine_PE 26'!D14</f>
        <v>BELLA CIAO</v>
      </c>
      <c r="B17" s="37" t="str">
        <f>'Modulo_D''Ordine_PE 26'!E14</f>
        <v>T-SHIRT DONNA</v>
      </c>
      <c r="C17" s="37" t="str">
        <f>'Modulo_D''Ordine_PE 26'!F14</f>
        <v>CORTA</v>
      </c>
      <c r="D17" s="37" t="str">
        <f>'Modulo_D''Ordine_PE 26'!G14</f>
        <v>FAIR TRADE</v>
      </c>
      <c r="E17" s="37" t="str">
        <f>'Modulo_D''Ordine_PE 26'!H14</f>
        <v>bianca</v>
      </c>
      <c r="F17" s="37" t="str">
        <f>'Modulo_D''Ordine_PE 26'!I14</f>
        <v>nera rossa</v>
      </c>
      <c r="G17" s="37">
        <f>'Modulo_D''Ordine_PE 26'!J14</f>
        <v>12.6</v>
      </c>
      <c r="H17" s="37">
        <f>'Modulo_D''Ordine_PE 26'!K14</f>
        <v>0</v>
      </c>
      <c r="I17" s="37">
        <f>'Modulo_D''Ordine_PE 26'!L14</f>
        <v>0</v>
      </c>
      <c r="J17" s="37">
        <f>'Modulo_D''Ordine_PE 26'!M14</f>
        <v>0</v>
      </c>
      <c r="K17" s="37">
        <f>'Modulo_D''Ordine_PE 26'!N14</f>
        <v>0</v>
      </c>
      <c r="L17" s="37">
        <f>'Modulo_D''Ordine_PE 26'!O14</f>
        <v>0</v>
      </c>
      <c r="M17" s="37">
        <f>'Modulo_D''Ordine_PE 26'!P14</f>
        <v>0</v>
      </c>
      <c r="N17" s="59">
        <f>'Modulo_D''Ordine_PE 26'!Q14</f>
        <v>0</v>
      </c>
    </row>
    <row r="18" spans="1:14" x14ac:dyDescent="0.3">
      <c r="A18" s="38" t="str">
        <f>'Modulo_D''Ordine_PE 26'!D15</f>
        <v>BELLA CIAO</v>
      </c>
      <c r="B18" s="37" t="str">
        <f>'Modulo_D''Ordine_PE 26'!E15</f>
        <v>T-SHIRT</v>
      </c>
      <c r="C18" s="37" t="str">
        <f>'Modulo_D''Ordine_PE 26'!F15</f>
        <v>CORTA</v>
      </c>
      <c r="D18" s="37" t="str">
        <f>'Modulo_D''Ordine_PE 26'!G15</f>
        <v>BIO</v>
      </c>
      <c r="E18" s="37" t="str">
        <f>'Modulo_D''Ordine_PE 26'!H15</f>
        <v>nera</v>
      </c>
      <c r="F18" s="37" t="str">
        <f>'Modulo_D''Ordine_PE 26'!I15</f>
        <v>bianca, rossa</v>
      </c>
      <c r="G18" s="37">
        <f>'Modulo_D''Ordine_PE 26'!J15</f>
        <v>9.6</v>
      </c>
      <c r="H18" s="37">
        <f>'Modulo_D''Ordine_PE 26'!K15</f>
        <v>0</v>
      </c>
      <c r="I18" s="37">
        <f>'Modulo_D''Ordine_PE 26'!L15</f>
        <v>0</v>
      </c>
      <c r="J18" s="37">
        <f>'Modulo_D''Ordine_PE 26'!M15</f>
        <v>0</v>
      </c>
      <c r="K18" s="37">
        <f>'Modulo_D''Ordine_PE 26'!N15</f>
        <v>0</v>
      </c>
      <c r="L18" s="37">
        <f>'Modulo_D''Ordine_PE 26'!O15</f>
        <v>0</v>
      </c>
      <c r="M18" s="37">
        <f>'Modulo_D''Ordine_PE 26'!P15</f>
        <v>0</v>
      </c>
      <c r="N18" s="59">
        <f>'Modulo_D''Ordine_PE 26'!Q15</f>
        <v>0</v>
      </c>
    </row>
    <row r="19" spans="1:14" x14ac:dyDescent="0.3">
      <c r="A19" s="38" t="str">
        <f>'Modulo_D''Ordine_PE 26'!D16</f>
        <v>BELLA CIAO</v>
      </c>
      <c r="B19" s="37" t="str">
        <f>'Modulo_D''Ordine_PE 26'!E16</f>
        <v>T-SHIRT</v>
      </c>
      <c r="C19" s="37" t="str">
        <f>'Modulo_D''Ordine_PE 26'!F16</f>
        <v>CORTA</v>
      </c>
      <c r="D19" s="37" t="str">
        <f>'Modulo_D''Ordine_PE 26'!G16</f>
        <v>BIO</v>
      </c>
      <c r="E19" s="37" t="str">
        <f>'Modulo_D''Ordine_PE 26'!H16</f>
        <v>rosso</v>
      </c>
      <c r="F19" s="37" t="str">
        <f>'Modulo_D''Ordine_PE 26'!I16</f>
        <v>bianca</v>
      </c>
      <c r="G19" s="37">
        <f>'Modulo_D''Ordine_PE 26'!J16</f>
        <v>9.6</v>
      </c>
      <c r="H19" s="37">
        <f>'Modulo_D''Ordine_PE 26'!K16</f>
        <v>0</v>
      </c>
      <c r="I19" s="37">
        <f>'Modulo_D''Ordine_PE 26'!L16</f>
        <v>0</v>
      </c>
      <c r="J19" s="37">
        <f>'Modulo_D''Ordine_PE 26'!M16</f>
        <v>0</v>
      </c>
      <c r="K19" s="37">
        <f>'Modulo_D''Ordine_PE 26'!N16</f>
        <v>0</v>
      </c>
      <c r="L19" s="37">
        <f>'Modulo_D''Ordine_PE 26'!O16</f>
        <v>0</v>
      </c>
      <c r="M19" s="37">
        <f>'Modulo_D''Ordine_PE 26'!P16</f>
        <v>0</v>
      </c>
      <c r="N19" s="59">
        <f>'Modulo_D''Ordine_PE 26'!Q16</f>
        <v>0</v>
      </c>
    </row>
    <row r="20" spans="1:14" x14ac:dyDescent="0.3">
      <c r="A20" s="38" t="str">
        <f>'Modulo_D''Ordine_PE 26'!D17</f>
        <v>BELLA CIAO</v>
      </c>
      <c r="B20" s="37" t="str">
        <f>'Modulo_D''Ordine_PE 26'!E17</f>
        <v>T-SHIRT</v>
      </c>
      <c r="C20" s="37" t="str">
        <f>'Modulo_D''Ordine_PE 26'!F17</f>
        <v>CORTA</v>
      </c>
      <c r="D20" s="37" t="str">
        <f>'Modulo_D''Ordine_PE 26'!G17</f>
        <v>BIO</v>
      </c>
      <c r="E20" s="37" t="str">
        <f>'Modulo_D''Ordine_PE 26'!H17</f>
        <v>bianca</v>
      </c>
      <c r="F20" s="37" t="str">
        <f>'Modulo_D''Ordine_PE 26'!I17</f>
        <v>nera rossa</v>
      </c>
      <c r="G20" s="37">
        <f>'Modulo_D''Ordine_PE 26'!J17</f>
        <v>9.6</v>
      </c>
      <c r="H20" s="37">
        <f>'Modulo_D''Ordine_PE 26'!K17</f>
        <v>0</v>
      </c>
      <c r="I20" s="37">
        <f>'Modulo_D''Ordine_PE 26'!L17</f>
        <v>0</v>
      </c>
      <c r="J20" s="37">
        <f>'Modulo_D''Ordine_PE 26'!M17</f>
        <v>0</v>
      </c>
      <c r="K20" s="37">
        <f>'Modulo_D''Ordine_PE 26'!N17</f>
        <v>0</v>
      </c>
      <c r="L20" s="37">
        <f>'Modulo_D''Ordine_PE 26'!O17</f>
        <v>0</v>
      </c>
      <c r="M20" s="37">
        <f>'Modulo_D''Ordine_PE 26'!P17</f>
        <v>0</v>
      </c>
      <c r="N20" s="59">
        <f>'Modulo_D''Ordine_PE 26'!Q17</f>
        <v>0</v>
      </c>
    </row>
    <row r="21" spans="1:14" x14ac:dyDescent="0.3">
      <c r="A21" s="38" t="str">
        <f>'Modulo_D''Ordine_PE 26'!D18</f>
        <v>PROTEGGI IL PIANETA</v>
      </c>
      <c r="B21" s="37" t="str">
        <f>'Modulo_D''Ordine_PE 26'!E18</f>
        <v>T-SHIRT</v>
      </c>
      <c r="C21" s="37" t="str">
        <f>'Modulo_D''Ordine_PE 26'!F18</f>
        <v>CORTA</v>
      </c>
      <c r="D21" s="37" t="str">
        <f>'Modulo_D''Ordine_PE 26'!G18</f>
        <v>FAIR TRADE</v>
      </c>
      <c r="E21" s="37" t="str">
        <f>'Modulo_D''Ordine_PE 26'!H18</f>
        <v>BLU baltico</v>
      </c>
      <c r="F21" s="37" t="str">
        <f>'Modulo_D''Ordine_PE 26'!I18</f>
        <v>verde</v>
      </c>
      <c r="G21" s="37">
        <f>'Modulo_D''Ordine_PE 26'!J18</f>
        <v>12.6</v>
      </c>
      <c r="H21" s="37">
        <f>'Modulo_D''Ordine_PE 26'!K18</f>
        <v>0</v>
      </c>
      <c r="I21" s="37">
        <f>'Modulo_D''Ordine_PE 26'!L18</f>
        <v>0</v>
      </c>
      <c r="J21" s="37">
        <f>'Modulo_D''Ordine_PE 26'!M18</f>
        <v>0</v>
      </c>
      <c r="K21" s="37">
        <f>'Modulo_D''Ordine_PE 26'!N18</f>
        <v>0</v>
      </c>
      <c r="L21" s="37">
        <f>'Modulo_D''Ordine_PE 26'!O18</f>
        <v>0</v>
      </c>
      <c r="M21" s="37">
        <f>'Modulo_D''Ordine_PE 26'!P18</f>
        <v>0</v>
      </c>
      <c r="N21" s="59">
        <f>'Modulo_D''Ordine_PE 26'!Q18</f>
        <v>0</v>
      </c>
    </row>
    <row r="22" spans="1:14" x14ac:dyDescent="0.3">
      <c r="A22" s="38" t="str">
        <f>'Modulo_D''Ordine_PE 26'!D19</f>
        <v>PROTEGGI IL PIANETA</v>
      </c>
      <c r="B22" s="37" t="str">
        <f>'Modulo_D''Ordine_PE 26'!E19</f>
        <v>T-SHIRT</v>
      </c>
      <c r="C22" s="37" t="str">
        <f>'Modulo_D''Ordine_PE 26'!F19</f>
        <v>CORTA</v>
      </c>
      <c r="D22" s="37" t="str">
        <f>'Modulo_D''Ordine_PE 26'!G19</f>
        <v>FAIR TRADE</v>
      </c>
      <c r="E22" s="37" t="str">
        <f>'Modulo_D''Ordine_PE 26'!H19</f>
        <v>nera</v>
      </c>
      <c r="F22" s="37" t="str">
        <f>'Modulo_D''Ordine_PE 26'!I19</f>
        <v>verde</v>
      </c>
      <c r="G22" s="37">
        <f>'Modulo_D''Ordine_PE 26'!J19</f>
        <v>12.6</v>
      </c>
      <c r="H22" s="37">
        <f>'Modulo_D''Ordine_PE 26'!K19</f>
        <v>0</v>
      </c>
      <c r="I22" s="37">
        <f>'Modulo_D''Ordine_PE 26'!L19</f>
        <v>0</v>
      </c>
      <c r="J22" s="37">
        <f>'Modulo_D''Ordine_PE 26'!M19</f>
        <v>0</v>
      </c>
      <c r="K22" s="37">
        <f>'Modulo_D''Ordine_PE 26'!N19</f>
        <v>0</v>
      </c>
      <c r="L22" s="37">
        <f>'Modulo_D''Ordine_PE 26'!O19</f>
        <v>0</v>
      </c>
      <c r="M22" s="37">
        <f>'Modulo_D''Ordine_PE 26'!P19</f>
        <v>0</v>
      </c>
      <c r="N22" s="59">
        <f>'Modulo_D''Ordine_PE 26'!Q19</f>
        <v>0</v>
      </c>
    </row>
    <row r="23" spans="1:14" x14ac:dyDescent="0.3">
      <c r="A23" s="38" t="str">
        <f>'Modulo_D''Ordine_PE 26'!D20</f>
        <v>PROTEGGI IL PIANETA</v>
      </c>
      <c r="B23" s="37" t="str">
        <f>'Modulo_D''Ordine_PE 26'!E20</f>
        <v>T-SHIRT</v>
      </c>
      <c r="C23" s="37" t="str">
        <f>'Modulo_D''Ordine_PE 26'!F20</f>
        <v>CORTA</v>
      </c>
      <c r="D23" s="37" t="str">
        <f>'Modulo_D''Ordine_PE 26'!G20</f>
        <v>FAIR TRADE</v>
      </c>
      <c r="E23" s="37" t="str">
        <f>'Modulo_D''Ordine_PE 26'!H20</f>
        <v>rosso</v>
      </c>
      <c r="F23" s="37" t="str">
        <f>'Modulo_D''Ordine_PE 26'!I20</f>
        <v>verde</v>
      </c>
      <c r="G23" s="37">
        <f>'Modulo_D''Ordine_PE 26'!J20</f>
        <v>12.6</v>
      </c>
      <c r="H23" s="37">
        <f>'Modulo_D''Ordine_PE 26'!K20</f>
        <v>0</v>
      </c>
      <c r="I23" s="37">
        <f>'Modulo_D''Ordine_PE 26'!L20</f>
        <v>0</v>
      </c>
      <c r="J23" s="37">
        <f>'Modulo_D''Ordine_PE 26'!M20</f>
        <v>0</v>
      </c>
      <c r="K23" s="37">
        <f>'Modulo_D''Ordine_PE 26'!N20</f>
        <v>0</v>
      </c>
      <c r="L23" s="37">
        <f>'Modulo_D''Ordine_PE 26'!O20</f>
        <v>0</v>
      </c>
      <c r="M23" s="37">
        <f>'Modulo_D''Ordine_PE 26'!P20</f>
        <v>0</v>
      </c>
      <c r="N23" s="59">
        <f>'Modulo_D''Ordine_PE 26'!Q20</f>
        <v>0</v>
      </c>
    </row>
    <row r="24" spans="1:14" x14ac:dyDescent="0.3">
      <c r="A24" s="38" t="str">
        <f>'Modulo_D''Ordine_PE 26'!D21</f>
        <v>PROTEGGI IL PIANETA</v>
      </c>
      <c r="B24" s="37" t="str">
        <f>'Modulo_D''Ordine_PE 26'!E21</f>
        <v>T-SHIRT</v>
      </c>
      <c r="C24" s="37" t="str">
        <f>'Modulo_D''Ordine_PE 26'!F21</f>
        <v>CORTA</v>
      </c>
      <c r="D24" s="37" t="str">
        <f>'Modulo_D''Ordine_PE 26'!G21</f>
        <v>FAIR TRADE</v>
      </c>
      <c r="E24" s="37" t="str">
        <f>'Modulo_D''Ordine_PE 26'!H21</f>
        <v>bianca</v>
      </c>
      <c r="F24" s="37" t="str">
        <f>'Modulo_D''Ordine_PE 26'!I21</f>
        <v>verde</v>
      </c>
      <c r="G24" s="37">
        <f>'Modulo_D''Ordine_PE 26'!J21</f>
        <v>12.6</v>
      </c>
      <c r="H24" s="37">
        <f>'Modulo_D''Ordine_PE 26'!K21</f>
        <v>0</v>
      </c>
      <c r="I24" s="37">
        <f>'Modulo_D''Ordine_PE 26'!L21</f>
        <v>0</v>
      </c>
      <c r="J24" s="37">
        <f>'Modulo_D''Ordine_PE 26'!M21</f>
        <v>0</v>
      </c>
      <c r="K24" s="37">
        <f>'Modulo_D''Ordine_PE 26'!N21</f>
        <v>0</v>
      </c>
      <c r="L24" s="37">
        <f>'Modulo_D''Ordine_PE 26'!O21</f>
        <v>0</v>
      </c>
      <c r="M24" s="37">
        <f>'Modulo_D''Ordine_PE 26'!P21</f>
        <v>0</v>
      </c>
      <c r="N24" s="59">
        <f>'Modulo_D''Ordine_PE 26'!Q21</f>
        <v>0</v>
      </c>
    </row>
    <row r="25" spans="1:14" x14ac:dyDescent="0.3">
      <c r="A25" s="38" t="str">
        <f>'Modulo_D''Ordine_PE 26'!D22</f>
        <v>PROTEGGI IL PIANETA</v>
      </c>
      <c r="B25" s="37" t="str">
        <f>'Modulo_D''Ordine_PE 26'!E22</f>
        <v>T-SHIRT DONNA</v>
      </c>
      <c r="C25" s="37" t="str">
        <f>'Modulo_D''Ordine_PE 26'!F22</f>
        <v>CORTA</v>
      </c>
      <c r="D25" s="37" t="str">
        <f>'Modulo_D''Ordine_PE 26'!G22</f>
        <v>FAIR TRADE</v>
      </c>
      <c r="E25" s="37" t="str">
        <f>'Modulo_D''Ordine_PE 26'!H22</f>
        <v>bianca</v>
      </c>
      <c r="F25" s="37" t="str">
        <f>'Modulo_D''Ordine_PE 26'!I22</f>
        <v>verde</v>
      </c>
      <c r="G25" s="37">
        <f>'Modulo_D''Ordine_PE 26'!J22</f>
        <v>12.6</v>
      </c>
      <c r="H25" s="37">
        <f>'Modulo_D''Ordine_PE 26'!K22</f>
        <v>0</v>
      </c>
      <c r="I25" s="37">
        <f>'Modulo_D''Ordine_PE 26'!L22</f>
        <v>0</v>
      </c>
      <c r="J25" s="37">
        <f>'Modulo_D''Ordine_PE 26'!M22</f>
        <v>0</v>
      </c>
      <c r="K25" s="37">
        <f>'Modulo_D''Ordine_PE 26'!N22</f>
        <v>0</v>
      </c>
      <c r="L25" s="37">
        <f>'Modulo_D''Ordine_PE 26'!O22</f>
        <v>0</v>
      </c>
      <c r="M25" s="37">
        <f>'Modulo_D''Ordine_PE 26'!P22</f>
        <v>0</v>
      </c>
      <c r="N25" s="59">
        <f>'Modulo_D''Ordine_PE 26'!Q22</f>
        <v>0</v>
      </c>
    </row>
    <row r="26" spans="1:14" x14ac:dyDescent="0.3">
      <c r="A26" s="38" t="str">
        <f>'Modulo_D''Ordine_PE 26'!D23</f>
        <v>PROTEGGI IL PIANETA</v>
      </c>
      <c r="B26" s="37" t="str">
        <f>'Modulo_D''Ordine_PE 26'!E23</f>
        <v>T-SHIRT</v>
      </c>
      <c r="C26" s="37" t="str">
        <f>'Modulo_D''Ordine_PE 26'!F23</f>
        <v>CORTA</v>
      </c>
      <c r="D26" s="37" t="str">
        <f>'Modulo_D''Ordine_PE 26'!G23</f>
        <v>BIO</v>
      </c>
      <c r="E26" s="37" t="str">
        <f>'Modulo_D''Ordine_PE 26'!H23</f>
        <v>blu navy</v>
      </c>
      <c r="F26" s="37" t="str">
        <f>'Modulo_D''Ordine_PE 26'!I23</f>
        <v>verde</v>
      </c>
      <c r="G26" s="37">
        <f>'Modulo_D''Ordine_PE 26'!J23</f>
        <v>9.6</v>
      </c>
      <c r="H26" s="37">
        <f>'Modulo_D''Ordine_PE 26'!K23</f>
        <v>0</v>
      </c>
      <c r="I26" s="37">
        <f>'Modulo_D''Ordine_PE 26'!L23</f>
        <v>0</v>
      </c>
      <c r="J26" s="37">
        <f>'Modulo_D''Ordine_PE 26'!M23</f>
        <v>0</v>
      </c>
      <c r="K26" s="37">
        <f>'Modulo_D''Ordine_PE 26'!N23</f>
        <v>0</v>
      </c>
      <c r="L26" s="37">
        <f>'Modulo_D''Ordine_PE 26'!O23</f>
        <v>0</v>
      </c>
      <c r="M26" s="37">
        <f>'Modulo_D''Ordine_PE 26'!P23</f>
        <v>0</v>
      </c>
      <c r="N26" s="59">
        <f>'Modulo_D''Ordine_PE 26'!Q23</f>
        <v>0</v>
      </c>
    </row>
    <row r="27" spans="1:14" x14ac:dyDescent="0.3">
      <c r="A27" s="38" t="str">
        <f>'Modulo_D''Ordine_PE 26'!D24</f>
        <v>PROTEGGI IL PIANETA</v>
      </c>
      <c r="B27" s="37" t="str">
        <f>'Modulo_D''Ordine_PE 26'!E24</f>
        <v>T-SHIRT</v>
      </c>
      <c r="C27" s="37" t="str">
        <f>'Modulo_D''Ordine_PE 26'!F24</f>
        <v>CORTA</v>
      </c>
      <c r="D27" s="37" t="str">
        <f>'Modulo_D''Ordine_PE 26'!G24</f>
        <v>BIO</v>
      </c>
      <c r="E27" s="37" t="str">
        <f>'Modulo_D''Ordine_PE 26'!H24</f>
        <v>nera</v>
      </c>
      <c r="F27" s="37" t="str">
        <f>'Modulo_D''Ordine_PE 26'!I24</f>
        <v>verde</v>
      </c>
      <c r="G27" s="37">
        <f>'Modulo_D''Ordine_PE 26'!J24</f>
        <v>9.6</v>
      </c>
      <c r="H27" s="37">
        <f>'Modulo_D''Ordine_PE 26'!K24</f>
        <v>0</v>
      </c>
      <c r="I27" s="37">
        <f>'Modulo_D''Ordine_PE 26'!L24</f>
        <v>0</v>
      </c>
      <c r="J27" s="37">
        <f>'Modulo_D''Ordine_PE 26'!M24</f>
        <v>0</v>
      </c>
      <c r="K27" s="37">
        <f>'Modulo_D''Ordine_PE 26'!N24</f>
        <v>0</v>
      </c>
      <c r="L27" s="37">
        <f>'Modulo_D''Ordine_PE 26'!O24</f>
        <v>0</v>
      </c>
      <c r="M27" s="37">
        <f>'Modulo_D''Ordine_PE 26'!P24</f>
        <v>0</v>
      </c>
      <c r="N27" s="59">
        <f>'Modulo_D''Ordine_PE 26'!Q24</f>
        <v>0</v>
      </c>
    </row>
    <row r="28" spans="1:14" x14ac:dyDescent="0.3">
      <c r="A28" s="38" t="str">
        <f>'Modulo_D''Ordine_PE 26'!D25</f>
        <v>PROTEGGI IL PIANETA</v>
      </c>
      <c r="B28" s="37" t="str">
        <f>'Modulo_D''Ordine_PE 26'!E25</f>
        <v>T-SHIRT</v>
      </c>
      <c r="C28" s="37" t="str">
        <f>'Modulo_D''Ordine_PE 26'!F25</f>
        <v>CORTA</v>
      </c>
      <c r="D28" s="37" t="str">
        <f>'Modulo_D''Ordine_PE 26'!G25</f>
        <v>BIO</v>
      </c>
      <c r="E28" s="37" t="str">
        <f>'Modulo_D''Ordine_PE 26'!H25</f>
        <v>rosso</v>
      </c>
      <c r="F28" s="37" t="str">
        <f>'Modulo_D''Ordine_PE 26'!I25</f>
        <v>verde</v>
      </c>
      <c r="G28" s="37">
        <f>'Modulo_D''Ordine_PE 26'!J25</f>
        <v>9.6</v>
      </c>
      <c r="H28" s="37">
        <f>'Modulo_D''Ordine_PE 26'!K25</f>
        <v>0</v>
      </c>
      <c r="I28" s="37">
        <f>'Modulo_D''Ordine_PE 26'!L25</f>
        <v>0</v>
      </c>
      <c r="J28" s="37">
        <f>'Modulo_D''Ordine_PE 26'!M25</f>
        <v>0</v>
      </c>
      <c r="K28" s="37">
        <f>'Modulo_D''Ordine_PE 26'!N25</f>
        <v>0</v>
      </c>
      <c r="L28" s="37">
        <f>'Modulo_D''Ordine_PE 26'!O25</f>
        <v>0</v>
      </c>
      <c r="M28" s="37">
        <f>'Modulo_D''Ordine_PE 26'!P25</f>
        <v>0</v>
      </c>
      <c r="N28" s="59">
        <f>'Modulo_D''Ordine_PE 26'!Q25</f>
        <v>0</v>
      </c>
    </row>
    <row r="29" spans="1:14" x14ac:dyDescent="0.3">
      <c r="A29" s="38" t="str">
        <f>'Modulo_D''Ordine_PE 26'!D26</f>
        <v>PROTEGGI IL PIANETA</v>
      </c>
      <c r="B29" s="37" t="str">
        <f>'Modulo_D''Ordine_PE 26'!E26</f>
        <v>T-SHIRT</v>
      </c>
      <c r="C29" s="37" t="str">
        <f>'Modulo_D''Ordine_PE 26'!F26</f>
        <v>CORTA</v>
      </c>
      <c r="D29" s="37" t="str">
        <f>'Modulo_D''Ordine_PE 26'!G26</f>
        <v>BIO</v>
      </c>
      <c r="E29" s="37" t="str">
        <f>'Modulo_D''Ordine_PE 26'!H26</f>
        <v>bianca</v>
      </c>
      <c r="F29" s="37" t="str">
        <f>'Modulo_D''Ordine_PE 26'!I26</f>
        <v>verde</v>
      </c>
      <c r="G29" s="37">
        <f>'Modulo_D''Ordine_PE 26'!J26</f>
        <v>9.6</v>
      </c>
      <c r="H29" s="37">
        <f>'Modulo_D''Ordine_PE 26'!K26</f>
        <v>0</v>
      </c>
      <c r="I29" s="37">
        <f>'Modulo_D''Ordine_PE 26'!L26</f>
        <v>0</v>
      </c>
      <c r="J29" s="37">
        <f>'Modulo_D''Ordine_PE 26'!M26</f>
        <v>0</v>
      </c>
      <c r="K29" s="37">
        <f>'Modulo_D''Ordine_PE 26'!N26</f>
        <v>0</v>
      </c>
      <c r="L29" s="37">
        <f>'Modulo_D''Ordine_PE 26'!O26</f>
        <v>0</v>
      </c>
      <c r="M29" s="37">
        <f>'Modulo_D''Ordine_PE 26'!P26</f>
        <v>0</v>
      </c>
      <c r="N29" s="59">
        <f>'Modulo_D''Ordine_PE 26'!Q26</f>
        <v>0</v>
      </c>
    </row>
    <row r="30" spans="1:14" x14ac:dyDescent="0.3">
      <c r="A30" s="38" t="str">
        <f>'Modulo_D''Ordine_PE 26'!D27</f>
        <v>RANA PLAZA</v>
      </c>
      <c r="B30" s="37" t="str">
        <f>'Modulo_D''Ordine_PE 26'!E27</f>
        <v>T-SHIRT</v>
      </c>
      <c r="C30" s="37" t="str">
        <f>'Modulo_D''Ordine_PE 26'!F27</f>
        <v>CORTA</v>
      </c>
      <c r="D30" s="37" t="str">
        <f>'Modulo_D''Ordine_PE 26'!G27</f>
        <v>FAIR TRADE</v>
      </c>
      <c r="E30" s="37" t="str">
        <f>'Modulo_D''Ordine_PE 26'!H27</f>
        <v>nera</v>
      </c>
      <c r="F30" s="37" t="str">
        <f>'Modulo_D''Ordine_PE 26'!I27</f>
        <v>arcobaleno</v>
      </c>
      <c r="G30" s="37">
        <f>'Modulo_D''Ordine_PE 26'!J27</f>
        <v>12.6</v>
      </c>
      <c r="H30" s="37">
        <f>'Modulo_D''Ordine_PE 26'!K27</f>
        <v>0</v>
      </c>
      <c r="I30" s="37">
        <f>'Modulo_D''Ordine_PE 26'!L27</f>
        <v>0</v>
      </c>
      <c r="J30" s="37">
        <f>'Modulo_D''Ordine_PE 26'!M27</f>
        <v>0</v>
      </c>
      <c r="K30" s="37">
        <f>'Modulo_D''Ordine_PE 26'!N27</f>
        <v>0</v>
      </c>
      <c r="L30" s="37">
        <f>'Modulo_D''Ordine_PE 26'!O27</f>
        <v>0</v>
      </c>
      <c r="M30" s="37">
        <f>'Modulo_D''Ordine_PE 26'!P27</f>
        <v>0</v>
      </c>
      <c r="N30" s="59">
        <f>'Modulo_D''Ordine_PE 26'!Q27</f>
        <v>0</v>
      </c>
    </row>
    <row r="31" spans="1:14" x14ac:dyDescent="0.3">
      <c r="A31" s="38" t="str">
        <f>'Modulo_D''Ordine_PE 26'!D28</f>
        <v>RANA PLAZA</v>
      </c>
      <c r="B31" s="37" t="str">
        <f>'Modulo_D''Ordine_PE 26'!E28</f>
        <v>T-SHIRT</v>
      </c>
      <c r="C31" s="37" t="str">
        <f>'Modulo_D''Ordine_PE 26'!F28</f>
        <v>CORTA</v>
      </c>
      <c r="D31" s="37" t="str">
        <f>'Modulo_D''Ordine_PE 26'!G28</f>
        <v>FAIR TRADE</v>
      </c>
      <c r="E31" s="37" t="str">
        <f>'Modulo_D''Ordine_PE 26'!H28</f>
        <v>bianca</v>
      </c>
      <c r="F31" s="37" t="str">
        <f>'Modulo_D''Ordine_PE 26'!I28</f>
        <v>arcobaleno</v>
      </c>
      <c r="G31" s="37">
        <f>'Modulo_D''Ordine_PE 26'!J28</f>
        <v>12.6</v>
      </c>
      <c r="H31" s="37">
        <f>'Modulo_D''Ordine_PE 26'!K28</f>
        <v>0</v>
      </c>
      <c r="I31" s="37">
        <f>'Modulo_D''Ordine_PE 26'!L28</f>
        <v>0</v>
      </c>
      <c r="J31" s="37">
        <f>'Modulo_D''Ordine_PE 26'!M28</f>
        <v>0</v>
      </c>
      <c r="K31" s="37">
        <f>'Modulo_D''Ordine_PE 26'!N28</f>
        <v>0</v>
      </c>
      <c r="L31" s="37">
        <f>'Modulo_D''Ordine_PE 26'!O28</f>
        <v>0</v>
      </c>
      <c r="M31" s="37">
        <f>'Modulo_D''Ordine_PE 26'!P28</f>
        <v>0</v>
      </c>
      <c r="N31" s="59">
        <f>'Modulo_D''Ordine_PE 26'!Q28</f>
        <v>0</v>
      </c>
    </row>
    <row r="32" spans="1:14" x14ac:dyDescent="0.3">
      <c r="A32" s="38" t="str">
        <f>'Modulo_D''Ordine_PE 26'!D29</f>
        <v>RANA PLAZA</v>
      </c>
      <c r="B32" s="37" t="str">
        <f>'Modulo_D''Ordine_PE 26'!E29</f>
        <v>T-SHIRT DONNA</v>
      </c>
      <c r="C32" s="37" t="str">
        <f>'Modulo_D''Ordine_PE 26'!F29</f>
        <v>CORTA</v>
      </c>
      <c r="D32" s="37" t="str">
        <f>'Modulo_D''Ordine_PE 26'!G29</f>
        <v>FAIR TRADE</v>
      </c>
      <c r="E32" s="37" t="str">
        <f>'Modulo_D''Ordine_PE 26'!H29</f>
        <v>bianca</v>
      </c>
      <c r="F32" s="37" t="str">
        <f>'Modulo_D''Ordine_PE 26'!I29</f>
        <v>arcobaleno</v>
      </c>
      <c r="G32" s="37">
        <f>'Modulo_D''Ordine_PE 26'!J29</f>
        <v>12.6</v>
      </c>
      <c r="H32" s="37">
        <f>'Modulo_D''Ordine_PE 26'!K29</f>
        <v>0</v>
      </c>
      <c r="I32" s="37">
        <f>'Modulo_D''Ordine_PE 26'!L29</f>
        <v>0</v>
      </c>
      <c r="J32" s="37">
        <f>'Modulo_D''Ordine_PE 26'!M29</f>
        <v>0</v>
      </c>
      <c r="K32" s="37">
        <f>'Modulo_D''Ordine_PE 26'!N29</f>
        <v>0</v>
      </c>
      <c r="L32" s="37">
        <f>'Modulo_D''Ordine_PE 26'!O29</f>
        <v>0</v>
      </c>
      <c r="M32" s="37">
        <f>'Modulo_D''Ordine_PE 26'!P29</f>
        <v>0</v>
      </c>
      <c r="N32" s="59">
        <f>'Modulo_D''Ordine_PE 26'!Q29</f>
        <v>0</v>
      </c>
    </row>
    <row r="33" spans="1:14" x14ac:dyDescent="0.3">
      <c r="A33" s="38" t="str">
        <f>'Modulo_D''Ordine_PE 26'!D30</f>
        <v>RANA PLAZA</v>
      </c>
      <c r="B33" s="37" t="str">
        <f>'Modulo_D''Ordine_PE 26'!E30</f>
        <v>T-SHIRT</v>
      </c>
      <c r="C33" s="37" t="str">
        <f>'Modulo_D''Ordine_PE 26'!F30</f>
        <v>CORTA</v>
      </c>
      <c r="D33" s="37" t="str">
        <f>'Modulo_D''Ordine_PE 26'!G30</f>
        <v>BIO</v>
      </c>
      <c r="E33" s="37" t="str">
        <f>'Modulo_D''Ordine_PE 26'!H30</f>
        <v>nera</v>
      </c>
      <c r="F33" s="37" t="str">
        <f>'Modulo_D''Ordine_PE 26'!I30</f>
        <v>arcobaleno</v>
      </c>
      <c r="G33" s="37">
        <f>'Modulo_D''Ordine_PE 26'!J30</f>
        <v>9.6</v>
      </c>
      <c r="H33" s="37">
        <f>'Modulo_D''Ordine_PE 26'!K30</f>
        <v>0</v>
      </c>
      <c r="I33" s="37">
        <f>'Modulo_D''Ordine_PE 26'!L30</f>
        <v>0</v>
      </c>
      <c r="J33" s="37">
        <f>'Modulo_D''Ordine_PE 26'!M30</f>
        <v>0</v>
      </c>
      <c r="K33" s="37">
        <f>'Modulo_D''Ordine_PE 26'!N30</f>
        <v>0</v>
      </c>
      <c r="L33" s="37">
        <f>'Modulo_D''Ordine_PE 26'!O30</f>
        <v>0</v>
      </c>
      <c r="M33" s="37">
        <f>'Modulo_D''Ordine_PE 26'!P30</f>
        <v>0</v>
      </c>
      <c r="N33" s="59">
        <f>'Modulo_D''Ordine_PE 26'!Q30</f>
        <v>0</v>
      </c>
    </row>
    <row r="34" spans="1:14" x14ac:dyDescent="0.3">
      <c r="A34" s="38" t="str">
        <f>'Modulo_D''Ordine_PE 26'!D31</f>
        <v>RANA PLAZA</v>
      </c>
      <c r="B34" s="37" t="str">
        <f>'Modulo_D''Ordine_PE 26'!E31</f>
        <v>T-SHIRT</v>
      </c>
      <c r="C34" s="37" t="str">
        <f>'Modulo_D''Ordine_PE 26'!F31</f>
        <v>CORTA</v>
      </c>
      <c r="D34" s="37" t="str">
        <f>'Modulo_D''Ordine_PE 26'!G31</f>
        <v>BIO</v>
      </c>
      <c r="E34" s="37" t="str">
        <f>'Modulo_D''Ordine_PE 26'!H31</f>
        <v>bianca</v>
      </c>
      <c r="F34" s="37" t="str">
        <f>'Modulo_D''Ordine_PE 26'!I31</f>
        <v>arcobaleno</v>
      </c>
      <c r="G34" s="37">
        <f>'Modulo_D''Ordine_PE 26'!J31</f>
        <v>9.6</v>
      </c>
      <c r="H34" s="37">
        <f>'Modulo_D''Ordine_PE 26'!K31</f>
        <v>0</v>
      </c>
      <c r="I34" s="37">
        <f>'Modulo_D''Ordine_PE 26'!L31</f>
        <v>0</v>
      </c>
      <c r="J34" s="37">
        <f>'Modulo_D''Ordine_PE 26'!M31</f>
        <v>0</v>
      </c>
      <c r="K34" s="37">
        <f>'Modulo_D''Ordine_PE 26'!N31</f>
        <v>0</v>
      </c>
      <c r="L34" s="37">
        <f>'Modulo_D''Ordine_PE 26'!O31</f>
        <v>0</v>
      </c>
      <c r="M34" s="37">
        <f>'Modulo_D''Ordine_PE 26'!P31</f>
        <v>0</v>
      </c>
      <c r="N34" s="59">
        <f>'Modulo_D''Ordine_PE 26'!Q31</f>
        <v>0</v>
      </c>
    </row>
    <row r="35" spans="1:14" x14ac:dyDescent="0.3">
      <c r="A35" s="38" t="str">
        <f>'Modulo_D''Ordine_PE 26'!D32</f>
        <v>SMALL ACTION</v>
      </c>
      <c r="B35" s="37" t="str">
        <f>'Modulo_D''Ordine_PE 26'!E32</f>
        <v>T-SHIRT</v>
      </c>
      <c r="C35" s="37" t="str">
        <f>'Modulo_D''Ordine_PE 26'!F32</f>
        <v>CORTA</v>
      </c>
      <c r="D35" s="37" t="str">
        <f>'Modulo_D''Ordine_PE 26'!G32</f>
        <v>FAIR TRADE</v>
      </c>
      <c r="E35" s="37" t="str">
        <f>'Modulo_D''Ordine_PE 26'!H32</f>
        <v>BLU baltico</v>
      </c>
      <c r="F35" s="37" t="str">
        <f>'Modulo_D''Ordine_PE 26'!I32</f>
        <v>bianco</v>
      </c>
      <c r="G35" s="37">
        <f>'Modulo_D''Ordine_PE 26'!J32</f>
        <v>12.6</v>
      </c>
      <c r="H35" s="37">
        <f>'Modulo_D''Ordine_PE 26'!K32</f>
        <v>0</v>
      </c>
      <c r="I35" s="37">
        <f>'Modulo_D''Ordine_PE 26'!L32</f>
        <v>0</v>
      </c>
      <c r="J35" s="37">
        <f>'Modulo_D''Ordine_PE 26'!M32</f>
        <v>0</v>
      </c>
      <c r="K35" s="37">
        <f>'Modulo_D''Ordine_PE 26'!N32</f>
        <v>0</v>
      </c>
      <c r="L35" s="37">
        <f>'Modulo_D''Ordine_PE 26'!O32</f>
        <v>0</v>
      </c>
      <c r="M35" s="37">
        <f>'Modulo_D''Ordine_PE 26'!P32</f>
        <v>0</v>
      </c>
      <c r="N35" s="59">
        <f>'Modulo_D''Ordine_PE 26'!Q32</f>
        <v>0</v>
      </c>
    </row>
    <row r="36" spans="1:14" x14ac:dyDescent="0.3">
      <c r="A36" s="38" t="str">
        <f>'Modulo_D''Ordine_PE 26'!D33</f>
        <v>SMALL ACTION</v>
      </c>
      <c r="B36" s="37" t="str">
        <f>'Modulo_D''Ordine_PE 26'!E33</f>
        <v>T-SHIRT</v>
      </c>
      <c r="C36" s="37" t="str">
        <f>'Modulo_D''Ordine_PE 26'!F33</f>
        <v>CORTA</v>
      </c>
      <c r="D36" s="37" t="str">
        <f>'Modulo_D''Ordine_PE 26'!G33</f>
        <v>FAIR TRADE</v>
      </c>
      <c r="E36" s="37" t="str">
        <f>'Modulo_D''Ordine_PE 26'!H33</f>
        <v>nera</v>
      </c>
      <c r="F36" s="37" t="str">
        <f>'Modulo_D''Ordine_PE 26'!I33</f>
        <v>bianco</v>
      </c>
      <c r="G36" s="37">
        <f>'Modulo_D''Ordine_PE 26'!J33</f>
        <v>12.6</v>
      </c>
      <c r="H36" s="37">
        <f>'Modulo_D''Ordine_PE 26'!K33</f>
        <v>0</v>
      </c>
      <c r="I36" s="37">
        <f>'Modulo_D''Ordine_PE 26'!L33</f>
        <v>0</v>
      </c>
      <c r="J36" s="37">
        <f>'Modulo_D''Ordine_PE 26'!M33</f>
        <v>0</v>
      </c>
      <c r="K36" s="37">
        <f>'Modulo_D''Ordine_PE 26'!N33</f>
        <v>0</v>
      </c>
      <c r="L36" s="37">
        <f>'Modulo_D''Ordine_PE 26'!O33</f>
        <v>0</v>
      </c>
      <c r="M36" s="37">
        <f>'Modulo_D''Ordine_PE 26'!P33</f>
        <v>0</v>
      </c>
      <c r="N36" s="59">
        <f>'Modulo_D''Ordine_PE 26'!Q33</f>
        <v>0</v>
      </c>
    </row>
    <row r="37" spans="1:14" x14ac:dyDescent="0.3">
      <c r="A37" s="38" t="str">
        <f>'Modulo_D''Ordine_PE 26'!D34</f>
        <v>SMALL ACTION</v>
      </c>
      <c r="B37" s="37" t="str">
        <f>'Modulo_D''Ordine_PE 26'!E34</f>
        <v>T-SHIRT</v>
      </c>
      <c r="C37" s="37" t="str">
        <f>'Modulo_D''Ordine_PE 26'!F34</f>
        <v>CORTA</v>
      </c>
      <c r="D37" s="37" t="str">
        <f>'Modulo_D''Ordine_PE 26'!G34</f>
        <v>FAIR TRADE</v>
      </c>
      <c r="E37" s="37" t="str">
        <f>'Modulo_D''Ordine_PE 26'!H34</f>
        <v>rosso</v>
      </c>
      <c r="F37" s="37" t="str">
        <f>'Modulo_D''Ordine_PE 26'!I34</f>
        <v>bianco</v>
      </c>
      <c r="G37" s="37">
        <f>'Modulo_D''Ordine_PE 26'!J34</f>
        <v>12.6</v>
      </c>
      <c r="H37" s="37">
        <f>'Modulo_D''Ordine_PE 26'!K34</f>
        <v>0</v>
      </c>
      <c r="I37" s="37">
        <f>'Modulo_D''Ordine_PE 26'!L34</f>
        <v>0</v>
      </c>
      <c r="J37" s="37">
        <f>'Modulo_D''Ordine_PE 26'!M34</f>
        <v>0</v>
      </c>
      <c r="K37" s="37">
        <f>'Modulo_D''Ordine_PE 26'!N34</f>
        <v>0</v>
      </c>
      <c r="L37" s="37">
        <f>'Modulo_D''Ordine_PE 26'!O34</f>
        <v>0</v>
      </c>
      <c r="M37" s="37">
        <f>'Modulo_D''Ordine_PE 26'!P34</f>
        <v>0</v>
      </c>
      <c r="N37" s="59">
        <f>'Modulo_D''Ordine_PE 26'!Q34</f>
        <v>0</v>
      </c>
    </row>
    <row r="38" spans="1:14" x14ac:dyDescent="0.3">
      <c r="A38" s="38" t="str">
        <f>'Modulo_D''Ordine_PE 26'!D35</f>
        <v>SMALL ACTION</v>
      </c>
      <c r="B38" s="37" t="str">
        <f>'Modulo_D''Ordine_PE 26'!E35</f>
        <v>T-SHIRT</v>
      </c>
      <c r="C38" s="37" t="str">
        <f>'Modulo_D''Ordine_PE 26'!F35</f>
        <v>CORTA</v>
      </c>
      <c r="D38" s="37" t="str">
        <f>'Modulo_D''Ordine_PE 26'!G35</f>
        <v>FAIR TRADE</v>
      </c>
      <c r="E38" s="37" t="str">
        <f>'Modulo_D''Ordine_PE 26'!H35</f>
        <v>bianca</v>
      </c>
      <c r="F38" s="37" t="str">
        <f>'Modulo_D''Ordine_PE 26'!I35</f>
        <v>rosso</v>
      </c>
      <c r="G38" s="37">
        <f>'Modulo_D''Ordine_PE 26'!J35</f>
        <v>12.6</v>
      </c>
      <c r="H38" s="37">
        <f>'Modulo_D''Ordine_PE 26'!K35</f>
        <v>0</v>
      </c>
      <c r="I38" s="37">
        <f>'Modulo_D''Ordine_PE 26'!L35</f>
        <v>0</v>
      </c>
      <c r="J38" s="37">
        <f>'Modulo_D''Ordine_PE 26'!M35</f>
        <v>0</v>
      </c>
      <c r="K38" s="37">
        <f>'Modulo_D''Ordine_PE 26'!N35</f>
        <v>0</v>
      </c>
      <c r="L38" s="37">
        <f>'Modulo_D''Ordine_PE 26'!O35</f>
        <v>0</v>
      </c>
      <c r="M38" s="37">
        <f>'Modulo_D''Ordine_PE 26'!P35</f>
        <v>0</v>
      </c>
      <c r="N38" s="59">
        <f>'Modulo_D''Ordine_PE 26'!Q35</f>
        <v>0</v>
      </c>
    </row>
    <row r="39" spans="1:14" x14ac:dyDescent="0.3">
      <c r="A39" s="38" t="str">
        <f>'Modulo_D''Ordine_PE 26'!D36</f>
        <v>SMALL ACTION</v>
      </c>
      <c r="B39" s="37" t="str">
        <f>'Modulo_D''Ordine_PE 26'!E36</f>
        <v>T-SHIRT DONNA</v>
      </c>
      <c r="C39" s="37" t="str">
        <f>'Modulo_D''Ordine_PE 26'!F36</f>
        <v>CORTA</v>
      </c>
      <c r="D39" s="37" t="str">
        <f>'Modulo_D''Ordine_PE 26'!G36</f>
        <v>FAIR TRADE</v>
      </c>
      <c r="E39" s="37" t="str">
        <f>'Modulo_D''Ordine_PE 26'!H36</f>
        <v>bianca</v>
      </c>
      <c r="F39" s="37" t="str">
        <f>'Modulo_D''Ordine_PE 26'!I36</f>
        <v>rosso</v>
      </c>
      <c r="G39" s="37">
        <f>'Modulo_D''Ordine_PE 26'!J36</f>
        <v>12.6</v>
      </c>
      <c r="H39" s="37">
        <f>'Modulo_D''Ordine_PE 26'!K36</f>
        <v>0</v>
      </c>
      <c r="I39" s="37">
        <f>'Modulo_D''Ordine_PE 26'!L36</f>
        <v>0</v>
      </c>
      <c r="J39" s="37">
        <f>'Modulo_D''Ordine_PE 26'!M36</f>
        <v>0</v>
      </c>
      <c r="K39" s="37">
        <f>'Modulo_D''Ordine_PE 26'!N36</f>
        <v>0</v>
      </c>
      <c r="L39" s="37">
        <f>'Modulo_D''Ordine_PE 26'!O36</f>
        <v>0</v>
      </c>
      <c r="M39" s="37">
        <f>'Modulo_D''Ordine_PE 26'!P36</f>
        <v>0</v>
      </c>
      <c r="N39" s="59">
        <f>'Modulo_D''Ordine_PE 26'!Q36</f>
        <v>0</v>
      </c>
    </row>
    <row r="40" spans="1:14" x14ac:dyDescent="0.3">
      <c r="A40" s="38" t="str">
        <f>'Modulo_D''Ordine_PE 26'!D37</f>
        <v>SMALL ACTION</v>
      </c>
      <c r="B40" s="37" t="str">
        <f>'Modulo_D''Ordine_PE 26'!E37</f>
        <v>T-SHIRT</v>
      </c>
      <c r="C40" s="37" t="str">
        <f>'Modulo_D''Ordine_PE 26'!F37</f>
        <v>CORTA</v>
      </c>
      <c r="D40" s="37" t="str">
        <f>'Modulo_D''Ordine_PE 26'!G37</f>
        <v>BIO</v>
      </c>
      <c r="E40" s="37" t="str">
        <f>'Modulo_D''Ordine_PE 26'!H37</f>
        <v>blu navy</v>
      </c>
      <c r="F40" s="37" t="str">
        <f>'Modulo_D''Ordine_PE 26'!I37</f>
        <v>bianco</v>
      </c>
      <c r="G40" s="37">
        <f>'Modulo_D''Ordine_PE 26'!J37</f>
        <v>9.6</v>
      </c>
      <c r="H40" s="37">
        <f>'Modulo_D''Ordine_PE 26'!K37</f>
        <v>0</v>
      </c>
      <c r="I40" s="37">
        <f>'Modulo_D''Ordine_PE 26'!L37</f>
        <v>0</v>
      </c>
      <c r="J40" s="37">
        <f>'Modulo_D''Ordine_PE 26'!M37</f>
        <v>0</v>
      </c>
      <c r="K40" s="37">
        <f>'Modulo_D''Ordine_PE 26'!N37</f>
        <v>0</v>
      </c>
      <c r="L40" s="37">
        <f>'Modulo_D''Ordine_PE 26'!O37</f>
        <v>0</v>
      </c>
      <c r="M40" s="37">
        <f>'Modulo_D''Ordine_PE 26'!P37</f>
        <v>0</v>
      </c>
      <c r="N40" s="59">
        <f>'Modulo_D''Ordine_PE 26'!Q37</f>
        <v>0</v>
      </c>
    </row>
    <row r="41" spans="1:14" x14ac:dyDescent="0.3">
      <c r="A41" s="38" t="str">
        <f>'Modulo_D''Ordine_PE 26'!D38</f>
        <v>SMALL ACTION</v>
      </c>
      <c r="B41" s="37" t="str">
        <f>'Modulo_D''Ordine_PE 26'!E38</f>
        <v>T-SHIRT</v>
      </c>
      <c r="C41" s="37" t="str">
        <f>'Modulo_D''Ordine_PE 26'!F38</f>
        <v>CORTA</v>
      </c>
      <c r="D41" s="37" t="str">
        <f>'Modulo_D''Ordine_PE 26'!G38</f>
        <v>BIO</v>
      </c>
      <c r="E41" s="37" t="str">
        <f>'Modulo_D''Ordine_PE 26'!H38</f>
        <v>nera</v>
      </c>
      <c r="F41" s="37" t="str">
        <f>'Modulo_D''Ordine_PE 26'!I38</f>
        <v>bianco</v>
      </c>
      <c r="G41" s="37">
        <f>'Modulo_D''Ordine_PE 26'!J38</f>
        <v>9.6</v>
      </c>
      <c r="H41" s="37">
        <f>'Modulo_D''Ordine_PE 26'!K38</f>
        <v>0</v>
      </c>
      <c r="I41" s="37">
        <f>'Modulo_D''Ordine_PE 26'!L38</f>
        <v>0</v>
      </c>
      <c r="J41" s="37">
        <f>'Modulo_D''Ordine_PE 26'!M38</f>
        <v>0</v>
      </c>
      <c r="K41" s="37">
        <f>'Modulo_D''Ordine_PE 26'!N38</f>
        <v>0</v>
      </c>
      <c r="L41" s="37">
        <f>'Modulo_D''Ordine_PE 26'!O38</f>
        <v>0</v>
      </c>
      <c r="M41" s="37">
        <f>'Modulo_D''Ordine_PE 26'!P38</f>
        <v>0</v>
      </c>
      <c r="N41" s="59">
        <f>'Modulo_D''Ordine_PE 26'!Q38</f>
        <v>0</v>
      </c>
    </row>
    <row r="42" spans="1:14" x14ac:dyDescent="0.3">
      <c r="A42" s="38" t="str">
        <f>'Modulo_D''Ordine_PE 26'!D39</f>
        <v>SMALL ACTION</v>
      </c>
      <c r="B42" s="37" t="str">
        <f>'Modulo_D''Ordine_PE 26'!E39</f>
        <v>T-SHIRT</v>
      </c>
      <c r="C42" s="37" t="str">
        <f>'Modulo_D''Ordine_PE 26'!F39</f>
        <v>CORTA</v>
      </c>
      <c r="D42" s="37" t="str">
        <f>'Modulo_D''Ordine_PE 26'!G39</f>
        <v>BIO</v>
      </c>
      <c r="E42" s="37" t="str">
        <f>'Modulo_D''Ordine_PE 26'!H39</f>
        <v>rosso</v>
      </c>
      <c r="F42" s="37" t="str">
        <f>'Modulo_D''Ordine_PE 26'!I39</f>
        <v>bianco</v>
      </c>
      <c r="G42" s="37">
        <f>'Modulo_D''Ordine_PE 26'!J39</f>
        <v>9.6</v>
      </c>
      <c r="H42" s="37">
        <f>'Modulo_D''Ordine_PE 26'!K39</f>
        <v>0</v>
      </c>
      <c r="I42" s="37">
        <f>'Modulo_D''Ordine_PE 26'!L39</f>
        <v>0</v>
      </c>
      <c r="J42" s="37">
        <f>'Modulo_D''Ordine_PE 26'!M39</f>
        <v>0</v>
      </c>
      <c r="K42" s="37">
        <f>'Modulo_D''Ordine_PE 26'!N39</f>
        <v>0</v>
      </c>
      <c r="L42" s="37">
        <f>'Modulo_D''Ordine_PE 26'!O39</f>
        <v>0</v>
      </c>
      <c r="M42" s="37">
        <f>'Modulo_D''Ordine_PE 26'!P39</f>
        <v>0</v>
      </c>
      <c r="N42" s="59">
        <f>'Modulo_D''Ordine_PE 26'!Q39</f>
        <v>0</v>
      </c>
    </row>
    <row r="43" spans="1:14" x14ac:dyDescent="0.3">
      <c r="A43" s="38" t="str">
        <f>'Modulo_D''Ordine_PE 26'!D40</f>
        <v>SMALL ACTION</v>
      </c>
      <c r="B43" s="37" t="str">
        <f>'Modulo_D''Ordine_PE 26'!E40</f>
        <v>T-SHIRT</v>
      </c>
      <c r="C43" s="37" t="str">
        <f>'Modulo_D''Ordine_PE 26'!F40</f>
        <v>CORTA</v>
      </c>
      <c r="D43" s="37" t="str">
        <f>'Modulo_D''Ordine_PE 26'!G40</f>
        <v>BIO</v>
      </c>
      <c r="E43" s="37" t="str">
        <f>'Modulo_D''Ordine_PE 26'!H40</f>
        <v>bianca</v>
      </c>
      <c r="F43" s="37" t="str">
        <f>'Modulo_D''Ordine_PE 26'!I40</f>
        <v>rosso</v>
      </c>
      <c r="G43" s="37">
        <f>'Modulo_D''Ordine_PE 26'!J40</f>
        <v>9.6</v>
      </c>
      <c r="H43" s="37">
        <f>'Modulo_D''Ordine_PE 26'!K40</f>
        <v>0</v>
      </c>
      <c r="I43" s="37">
        <f>'Modulo_D''Ordine_PE 26'!L40</f>
        <v>0</v>
      </c>
      <c r="J43" s="37">
        <f>'Modulo_D''Ordine_PE 26'!M40</f>
        <v>0</v>
      </c>
      <c r="K43" s="37">
        <f>'Modulo_D''Ordine_PE 26'!N40</f>
        <v>0</v>
      </c>
      <c r="L43" s="37">
        <f>'Modulo_D''Ordine_PE 26'!O40</f>
        <v>0</v>
      </c>
      <c r="M43" s="37">
        <f>'Modulo_D''Ordine_PE 26'!P40</f>
        <v>0</v>
      </c>
      <c r="N43" s="59">
        <f>'Modulo_D''Ordine_PE 26'!Q40</f>
        <v>0</v>
      </c>
    </row>
    <row r="44" spans="1:14" x14ac:dyDescent="0.3">
      <c r="A44" s="38" t="str">
        <f>'Modulo_D''Ordine_PE 26'!D41</f>
        <v>THINKING RIGHT</v>
      </c>
      <c r="B44" s="37" t="str">
        <f>'Modulo_D''Ordine_PE 26'!E41</f>
        <v>T-SHIRT</v>
      </c>
      <c r="C44" s="37" t="str">
        <f>'Modulo_D''Ordine_PE 26'!F41</f>
        <v>CORTA</v>
      </c>
      <c r="D44" s="37" t="str">
        <f>'Modulo_D''Ordine_PE 26'!G41</f>
        <v>FAIR TRADE</v>
      </c>
      <c r="E44" s="37" t="str">
        <f>'Modulo_D''Ordine_PE 26'!H41</f>
        <v>nera</v>
      </c>
      <c r="F44" s="37" t="str">
        <f>'Modulo_D''Ordine_PE 26'!I41</f>
        <v>verde</v>
      </c>
      <c r="G44" s="37">
        <f>'Modulo_D''Ordine_PE 26'!J41</f>
        <v>12.6</v>
      </c>
      <c r="H44" s="37">
        <f>'Modulo_D''Ordine_PE 26'!K41</f>
        <v>0</v>
      </c>
      <c r="I44" s="37">
        <f>'Modulo_D''Ordine_PE 26'!L41</f>
        <v>0</v>
      </c>
      <c r="J44" s="37">
        <f>'Modulo_D''Ordine_PE 26'!M41</f>
        <v>0</v>
      </c>
      <c r="K44" s="37">
        <f>'Modulo_D''Ordine_PE 26'!N41</f>
        <v>0</v>
      </c>
      <c r="L44" s="37">
        <f>'Modulo_D''Ordine_PE 26'!O41</f>
        <v>0</v>
      </c>
      <c r="M44" s="37">
        <f>'Modulo_D''Ordine_PE 26'!P41</f>
        <v>0</v>
      </c>
      <c r="N44" s="59">
        <f>'Modulo_D''Ordine_PE 26'!Q41</f>
        <v>0</v>
      </c>
    </row>
    <row r="45" spans="1:14" x14ac:dyDescent="0.3">
      <c r="A45" s="38" t="str">
        <f>'Modulo_D''Ordine_PE 26'!D42</f>
        <v>THINKING RIGHT</v>
      </c>
      <c r="B45" s="37" t="str">
        <f>'Modulo_D''Ordine_PE 26'!E42</f>
        <v>T-SHIRT</v>
      </c>
      <c r="C45" s="37" t="str">
        <f>'Modulo_D''Ordine_PE 26'!F42</f>
        <v>CORTA</v>
      </c>
      <c r="D45" s="37" t="str">
        <f>'Modulo_D''Ordine_PE 26'!G42</f>
        <v>FAIR TRADE</v>
      </c>
      <c r="E45" s="37" t="str">
        <f>'Modulo_D''Ordine_PE 26'!H42</f>
        <v>bianca</v>
      </c>
      <c r="F45" s="37" t="str">
        <f>'Modulo_D''Ordine_PE 26'!I42</f>
        <v>nera</v>
      </c>
      <c r="G45" s="37">
        <f>'Modulo_D''Ordine_PE 26'!J42</f>
        <v>12.6</v>
      </c>
      <c r="H45" s="37">
        <f>'Modulo_D''Ordine_PE 26'!K42</f>
        <v>0</v>
      </c>
      <c r="I45" s="37">
        <f>'Modulo_D''Ordine_PE 26'!L42</f>
        <v>0</v>
      </c>
      <c r="J45" s="37">
        <f>'Modulo_D''Ordine_PE 26'!M42</f>
        <v>0</v>
      </c>
      <c r="K45" s="37">
        <f>'Modulo_D''Ordine_PE 26'!N42</f>
        <v>0</v>
      </c>
      <c r="L45" s="37">
        <f>'Modulo_D''Ordine_PE 26'!O42</f>
        <v>0</v>
      </c>
      <c r="M45" s="37">
        <f>'Modulo_D''Ordine_PE 26'!P42</f>
        <v>0</v>
      </c>
      <c r="N45" s="59">
        <f>'Modulo_D''Ordine_PE 26'!Q42</f>
        <v>0</v>
      </c>
    </row>
    <row r="46" spans="1:14" x14ac:dyDescent="0.3">
      <c r="A46" s="38" t="str">
        <f>'Modulo_D''Ordine_PE 26'!D43</f>
        <v>THINKING RIGHT</v>
      </c>
      <c r="B46" s="37" t="str">
        <f>'Modulo_D''Ordine_PE 26'!E43</f>
        <v>T-SHIRT DONNA</v>
      </c>
      <c r="C46" s="37" t="str">
        <f>'Modulo_D''Ordine_PE 26'!F43</f>
        <v>CORTA</v>
      </c>
      <c r="D46" s="37" t="str">
        <f>'Modulo_D''Ordine_PE 26'!G43</f>
        <v>FAIR TRADE</v>
      </c>
      <c r="E46" s="37" t="str">
        <f>'Modulo_D''Ordine_PE 26'!H43</f>
        <v>bianca</v>
      </c>
      <c r="F46" s="37" t="str">
        <f>'Modulo_D''Ordine_PE 26'!I43</f>
        <v>nera</v>
      </c>
      <c r="G46" s="37">
        <f>'Modulo_D''Ordine_PE 26'!J43</f>
        <v>12.6</v>
      </c>
      <c r="H46" s="37">
        <f>'Modulo_D''Ordine_PE 26'!K43</f>
        <v>0</v>
      </c>
      <c r="I46" s="37">
        <f>'Modulo_D''Ordine_PE 26'!L43</f>
        <v>0</v>
      </c>
      <c r="J46" s="37">
        <f>'Modulo_D''Ordine_PE 26'!M43</f>
        <v>0</v>
      </c>
      <c r="K46" s="37">
        <f>'Modulo_D''Ordine_PE 26'!N43</f>
        <v>0</v>
      </c>
      <c r="L46" s="37">
        <f>'Modulo_D''Ordine_PE 26'!O43</f>
        <v>0</v>
      </c>
      <c r="M46" s="37">
        <f>'Modulo_D''Ordine_PE 26'!P43</f>
        <v>0</v>
      </c>
      <c r="N46" s="59">
        <f>'Modulo_D''Ordine_PE 26'!Q43</f>
        <v>0</v>
      </c>
    </row>
    <row r="47" spans="1:14" x14ac:dyDescent="0.3">
      <c r="A47" s="38" t="str">
        <f>'Modulo_D''Ordine_PE 26'!D44</f>
        <v>THINKING RIGHT</v>
      </c>
      <c r="B47" s="37" t="str">
        <f>'Modulo_D''Ordine_PE 26'!E44</f>
        <v>T-SHIRT</v>
      </c>
      <c r="C47" s="37" t="str">
        <f>'Modulo_D''Ordine_PE 26'!F44</f>
        <v>CORTA</v>
      </c>
      <c r="D47" s="37" t="str">
        <f>'Modulo_D''Ordine_PE 26'!G44</f>
        <v>BIO</v>
      </c>
      <c r="E47" s="37" t="str">
        <f>'Modulo_D''Ordine_PE 26'!H44</f>
        <v>nera</v>
      </c>
      <c r="F47" s="37" t="str">
        <f>'Modulo_D''Ordine_PE 26'!I44</f>
        <v>verde</v>
      </c>
      <c r="G47" s="37">
        <f>'Modulo_D''Ordine_PE 26'!J44</f>
        <v>9.6</v>
      </c>
      <c r="H47" s="37">
        <f>'Modulo_D''Ordine_PE 26'!K44</f>
        <v>0</v>
      </c>
      <c r="I47" s="37">
        <f>'Modulo_D''Ordine_PE 26'!L44</f>
        <v>0</v>
      </c>
      <c r="J47" s="37">
        <f>'Modulo_D''Ordine_PE 26'!M44</f>
        <v>0</v>
      </c>
      <c r="K47" s="37">
        <f>'Modulo_D''Ordine_PE 26'!N44</f>
        <v>0</v>
      </c>
      <c r="L47" s="37">
        <f>'Modulo_D''Ordine_PE 26'!O44</f>
        <v>0</v>
      </c>
      <c r="M47" s="37">
        <f>'Modulo_D''Ordine_PE 26'!P44</f>
        <v>0</v>
      </c>
      <c r="N47" s="59">
        <f>'Modulo_D''Ordine_PE 26'!Q44</f>
        <v>0</v>
      </c>
    </row>
    <row r="48" spans="1:14" x14ac:dyDescent="0.3">
      <c r="A48" s="38" t="str">
        <f>'Modulo_D''Ordine_PE 26'!D45</f>
        <v>THINKING RIGHT</v>
      </c>
      <c r="B48" s="37" t="str">
        <f>'Modulo_D''Ordine_PE 26'!E45</f>
        <v>T-SHIRT</v>
      </c>
      <c r="C48" s="37" t="str">
        <f>'Modulo_D''Ordine_PE 26'!F45</f>
        <v>CORTA</v>
      </c>
      <c r="D48" s="37" t="str">
        <f>'Modulo_D''Ordine_PE 26'!G45</f>
        <v>BIO</v>
      </c>
      <c r="E48" s="37" t="str">
        <f>'Modulo_D''Ordine_PE 26'!H45</f>
        <v>bianca</v>
      </c>
      <c r="F48" s="37" t="str">
        <f>'Modulo_D''Ordine_PE 26'!I45</f>
        <v>nera</v>
      </c>
      <c r="G48" s="37">
        <f>'Modulo_D''Ordine_PE 26'!J45</f>
        <v>9.6</v>
      </c>
      <c r="H48" s="37">
        <f>'Modulo_D''Ordine_PE 26'!K45</f>
        <v>0</v>
      </c>
      <c r="I48" s="37">
        <f>'Modulo_D''Ordine_PE 26'!L45</f>
        <v>0</v>
      </c>
      <c r="J48" s="37">
        <f>'Modulo_D''Ordine_PE 26'!M45</f>
        <v>0</v>
      </c>
      <c r="K48" s="37">
        <f>'Modulo_D''Ordine_PE 26'!N45</f>
        <v>0</v>
      </c>
      <c r="L48" s="37">
        <f>'Modulo_D''Ordine_PE 26'!O45</f>
        <v>0</v>
      </c>
      <c r="M48" s="37">
        <f>'Modulo_D''Ordine_PE 26'!P45</f>
        <v>0</v>
      </c>
      <c r="N48" s="59">
        <f>'Modulo_D''Ordine_PE 26'!Q45</f>
        <v>0</v>
      </c>
    </row>
    <row r="49" spans="1:14" x14ac:dyDescent="0.3">
      <c r="A49" s="38" t="str">
        <f>'Modulo_D''Ordine_PE 26'!D46</f>
        <v>AMICO FRAGILE</v>
      </c>
      <c r="B49" s="37" t="str">
        <f>'Modulo_D''Ordine_PE 26'!E46</f>
        <v>T-SHIRT</v>
      </c>
      <c r="C49" s="37" t="str">
        <f>'Modulo_D''Ordine_PE 26'!F46</f>
        <v>CORTA</v>
      </c>
      <c r="D49" s="37" t="str">
        <f>'Modulo_D''Ordine_PE 26'!G46</f>
        <v>FAIR TRADE</v>
      </c>
      <c r="E49" s="37" t="str">
        <f>'Modulo_D''Ordine_PE 26'!H46</f>
        <v>BLU baltico</v>
      </c>
      <c r="F49" s="37" t="str">
        <f>'Modulo_D''Ordine_PE 26'!I46</f>
        <v>bianca</v>
      </c>
      <c r="G49" s="37">
        <f>'Modulo_D''Ordine_PE 26'!J46</f>
        <v>12.6</v>
      </c>
      <c r="H49" s="37">
        <f>'Modulo_D''Ordine_PE 26'!K46</f>
        <v>0</v>
      </c>
      <c r="I49" s="37">
        <f>'Modulo_D''Ordine_PE 26'!L46</f>
        <v>0</v>
      </c>
      <c r="J49" s="37">
        <f>'Modulo_D''Ordine_PE 26'!M46</f>
        <v>0</v>
      </c>
      <c r="K49" s="37">
        <f>'Modulo_D''Ordine_PE 26'!N46</f>
        <v>0</v>
      </c>
      <c r="L49" s="37">
        <f>'Modulo_D''Ordine_PE 26'!O46</f>
        <v>0</v>
      </c>
      <c r="M49" s="37">
        <f>'Modulo_D''Ordine_PE 26'!P46</f>
        <v>0</v>
      </c>
      <c r="N49" s="59">
        <f>'Modulo_D''Ordine_PE 26'!Q46</f>
        <v>0</v>
      </c>
    </row>
    <row r="50" spans="1:14" x14ac:dyDescent="0.3">
      <c r="A50" s="38" t="str">
        <f>'Modulo_D''Ordine_PE 26'!D47</f>
        <v>AMICO FRAGILE</v>
      </c>
      <c r="B50" s="37" t="str">
        <f>'Modulo_D''Ordine_PE 26'!E47</f>
        <v>T-SHIRT</v>
      </c>
      <c r="C50" s="37" t="str">
        <f>'Modulo_D''Ordine_PE 26'!F47</f>
        <v>CORTA</v>
      </c>
      <c r="D50" s="37" t="str">
        <f>'Modulo_D''Ordine_PE 26'!G47</f>
        <v>FAIR TRADE</v>
      </c>
      <c r="E50" s="37" t="str">
        <f>'Modulo_D''Ordine_PE 26'!H47</f>
        <v>nera</v>
      </c>
      <c r="F50" s="37" t="str">
        <f>'Modulo_D''Ordine_PE 26'!I47</f>
        <v>bianca</v>
      </c>
      <c r="G50" s="37">
        <f>'Modulo_D''Ordine_PE 26'!J47</f>
        <v>12.6</v>
      </c>
      <c r="H50" s="37">
        <f>'Modulo_D''Ordine_PE 26'!K47</f>
        <v>0</v>
      </c>
      <c r="I50" s="37">
        <f>'Modulo_D''Ordine_PE 26'!L47</f>
        <v>0</v>
      </c>
      <c r="J50" s="37">
        <f>'Modulo_D''Ordine_PE 26'!M47</f>
        <v>0</v>
      </c>
      <c r="K50" s="37">
        <f>'Modulo_D''Ordine_PE 26'!N47</f>
        <v>0</v>
      </c>
      <c r="L50" s="37">
        <f>'Modulo_D''Ordine_PE 26'!O47</f>
        <v>0</v>
      </c>
      <c r="M50" s="37">
        <f>'Modulo_D''Ordine_PE 26'!P47</f>
        <v>0</v>
      </c>
      <c r="N50" s="59">
        <f>'Modulo_D''Ordine_PE 26'!Q47</f>
        <v>0</v>
      </c>
    </row>
    <row r="51" spans="1:14" x14ac:dyDescent="0.3">
      <c r="A51" s="38" t="str">
        <f>'Modulo_D''Ordine_PE 26'!D48</f>
        <v>AMICO FRAGILE</v>
      </c>
      <c r="B51" s="37" t="str">
        <f>'Modulo_D''Ordine_PE 26'!E48</f>
        <v>T-SHIRT</v>
      </c>
      <c r="C51" s="37" t="str">
        <f>'Modulo_D''Ordine_PE 26'!F48</f>
        <v>CORTA</v>
      </c>
      <c r="D51" s="37" t="str">
        <f>'Modulo_D''Ordine_PE 26'!G48</f>
        <v>FAIR TRADE</v>
      </c>
      <c r="E51" s="37" t="str">
        <f>'Modulo_D''Ordine_PE 26'!H48</f>
        <v>rosso</v>
      </c>
      <c r="F51" s="37" t="str">
        <f>'Modulo_D''Ordine_PE 26'!I48</f>
        <v>bianca</v>
      </c>
      <c r="G51" s="37">
        <f>'Modulo_D''Ordine_PE 26'!J48</f>
        <v>12.6</v>
      </c>
      <c r="H51" s="37">
        <f>'Modulo_D''Ordine_PE 26'!K48</f>
        <v>0</v>
      </c>
      <c r="I51" s="37">
        <f>'Modulo_D''Ordine_PE 26'!L48</f>
        <v>0</v>
      </c>
      <c r="J51" s="37">
        <f>'Modulo_D''Ordine_PE 26'!M48</f>
        <v>0</v>
      </c>
      <c r="K51" s="37">
        <f>'Modulo_D''Ordine_PE 26'!N48</f>
        <v>0</v>
      </c>
      <c r="L51" s="37">
        <f>'Modulo_D''Ordine_PE 26'!O48</f>
        <v>0</v>
      </c>
      <c r="M51" s="37">
        <f>'Modulo_D''Ordine_PE 26'!P48</f>
        <v>0</v>
      </c>
      <c r="N51" s="59">
        <f>'Modulo_D''Ordine_PE 26'!Q48</f>
        <v>0</v>
      </c>
    </row>
    <row r="52" spans="1:14" x14ac:dyDescent="0.3">
      <c r="A52" s="38" t="str">
        <f>'Modulo_D''Ordine_PE 26'!D49</f>
        <v>AMICO FRAGILE</v>
      </c>
      <c r="B52" s="37" t="str">
        <f>'Modulo_D''Ordine_PE 26'!E49</f>
        <v>T-SHIRT</v>
      </c>
      <c r="C52" s="37" t="str">
        <f>'Modulo_D''Ordine_PE 26'!F49</f>
        <v>CORTA</v>
      </c>
      <c r="D52" s="37" t="str">
        <f>'Modulo_D''Ordine_PE 26'!G49</f>
        <v>FAIR TRADE</v>
      </c>
      <c r="E52" s="37" t="str">
        <f>'Modulo_D''Ordine_PE 26'!H49</f>
        <v>bianca</v>
      </c>
      <c r="F52" s="37" t="str">
        <f>'Modulo_D''Ordine_PE 26'!I49</f>
        <v>nera</v>
      </c>
      <c r="G52" s="37">
        <f>'Modulo_D''Ordine_PE 26'!J49</f>
        <v>12.6</v>
      </c>
      <c r="H52" s="37">
        <f>'Modulo_D''Ordine_PE 26'!K49</f>
        <v>0</v>
      </c>
      <c r="I52" s="37">
        <f>'Modulo_D''Ordine_PE 26'!L49</f>
        <v>0</v>
      </c>
      <c r="J52" s="37">
        <f>'Modulo_D''Ordine_PE 26'!M49</f>
        <v>0</v>
      </c>
      <c r="K52" s="37">
        <f>'Modulo_D''Ordine_PE 26'!N49</f>
        <v>0</v>
      </c>
      <c r="L52" s="37">
        <f>'Modulo_D''Ordine_PE 26'!O49</f>
        <v>0</v>
      </c>
      <c r="M52" s="37">
        <f>'Modulo_D''Ordine_PE 26'!P49</f>
        <v>0</v>
      </c>
      <c r="N52" s="59">
        <f>'Modulo_D''Ordine_PE 26'!Q49</f>
        <v>0</v>
      </c>
    </row>
    <row r="53" spans="1:14" x14ac:dyDescent="0.3">
      <c r="A53" s="38" t="str">
        <f>'Modulo_D''Ordine_PE 26'!D50</f>
        <v>AMICO FRAGILE</v>
      </c>
      <c r="B53" s="37" t="str">
        <f>'Modulo_D''Ordine_PE 26'!E50</f>
        <v>T-SHIRT DONNA</v>
      </c>
      <c r="C53" s="37" t="str">
        <f>'Modulo_D''Ordine_PE 26'!F50</f>
        <v>CORTA</v>
      </c>
      <c r="D53" s="37" t="str">
        <f>'Modulo_D''Ordine_PE 26'!G50</f>
        <v>FAIR TRADE</v>
      </c>
      <c r="E53" s="37" t="str">
        <f>'Modulo_D''Ordine_PE 26'!H50</f>
        <v>bianca</v>
      </c>
      <c r="F53" s="37" t="str">
        <f>'Modulo_D''Ordine_PE 26'!I50</f>
        <v>nera</v>
      </c>
      <c r="G53" s="37">
        <f>'Modulo_D''Ordine_PE 26'!J50</f>
        <v>12.6</v>
      </c>
      <c r="H53" s="37">
        <f>'Modulo_D''Ordine_PE 26'!K50</f>
        <v>0</v>
      </c>
      <c r="I53" s="37">
        <f>'Modulo_D''Ordine_PE 26'!L50</f>
        <v>0</v>
      </c>
      <c r="J53" s="37">
        <f>'Modulo_D''Ordine_PE 26'!M50</f>
        <v>0</v>
      </c>
      <c r="K53" s="37">
        <f>'Modulo_D''Ordine_PE 26'!N50</f>
        <v>0</v>
      </c>
      <c r="L53" s="37">
        <f>'Modulo_D''Ordine_PE 26'!O50</f>
        <v>0</v>
      </c>
      <c r="M53" s="37">
        <f>'Modulo_D''Ordine_PE 26'!P50</f>
        <v>0</v>
      </c>
      <c r="N53" s="59">
        <f>'Modulo_D''Ordine_PE 26'!Q50</f>
        <v>0</v>
      </c>
    </row>
    <row r="54" spans="1:14" x14ac:dyDescent="0.3">
      <c r="A54" s="38" t="str">
        <f>'Modulo_D''Ordine_PE 26'!D51</f>
        <v>AMICO FRAGILE</v>
      </c>
      <c r="B54" s="37" t="str">
        <f>'Modulo_D''Ordine_PE 26'!E51</f>
        <v>T-SHIRT</v>
      </c>
      <c r="C54" s="37" t="str">
        <f>'Modulo_D''Ordine_PE 26'!F51</f>
        <v>CORTA</v>
      </c>
      <c r="D54" s="37" t="str">
        <f>'Modulo_D''Ordine_PE 26'!G51</f>
        <v>BIO</v>
      </c>
      <c r="E54" s="37" t="str">
        <f>'Modulo_D''Ordine_PE 26'!H51</f>
        <v>blu navy</v>
      </c>
      <c r="F54" s="37" t="str">
        <f>'Modulo_D''Ordine_PE 26'!I51</f>
        <v>bianca</v>
      </c>
      <c r="G54" s="37">
        <f>'Modulo_D''Ordine_PE 26'!J51</f>
        <v>9.6</v>
      </c>
      <c r="H54" s="37">
        <f>'Modulo_D''Ordine_PE 26'!K51</f>
        <v>0</v>
      </c>
      <c r="I54" s="37">
        <f>'Modulo_D''Ordine_PE 26'!L51</f>
        <v>0</v>
      </c>
      <c r="J54" s="37">
        <f>'Modulo_D''Ordine_PE 26'!M51</f>
        <v>0</v>
      </c>
      <c r="K54" s="37">
        <f>'Modulo_D''Ordine_PE 26'!N51</f>
        <v>0</v>
      </c>
      <c r="L54" s="37">
        <f>'Modulo_D''Ordine_PE 26'!O51</f>
        <v>0</v>
      </c>
      <c r="M54" s="37">
        <f>'Modulo_D''Ordine_PE 26'!P51</f>
        <v>0</v>
      </c>
      <c r="N54" s="59">
        <f>'Modulo_D''Ordine_PE 26'!Q51</f>
        <v>0</v>
      </c>
    </row>
    <row r="55" spans="1:14" x14ac:dyDescent="0.3">
      <c r="A55" s="38" t="str">
        <f>'Modulo_D''Ordine_PE 26'!D52</f>
        <v>AMICO FRAGILE</v>
      </c>
      <c r="B55" s="37" t="str">
        <f>'Modulo_D''Ordine_PE 26'!E52</f>
        <v>T-SHIRT</v>
      </c>
      <c r="C55" s="37" t="str">
        <f>'Modulo_D''Ordine_PE 26'!F52</f>
        <v>CORTA</v>
      </c>
      <c r="D55" s="37" t="str">
        <f>'Modulo_D''Ordine_PE 26'!G52</f>
        <v>BIO</v>
      </c>
      <c r="E55" s="37" t="str">
        <f>'Modulo_D''Ordine_PE 26'!H52</f>
        <v>nera</v>
      </c>
      <c r="F55" s="37" t="str">
        <f>'Modulo_D''Ordine_PE 26'!I52</f>
        <v>bianca</v>
      </c>
      <c r="G55" s="37">
        <f>'Modulo_D''Ordine_PE 26'!J52</f>
        <v>9.6</v>
      </c>
      <c r="H55" s="37">
        <f>'Modulo_D''Ordine_PE 26'!K52</f>
        <v>0</v>
      </c>
      <c r="I55" s="37">
        <f>'Modulo_D''Ordine_PE 26'!L52</f>
        <v>0</v>
      </c>
      <c r="J55" s="37">
        <f>'Modulo_D''Ordine_PE 26'!M52</f>
        <v>0</v>
      </c>
      <c r="K55" s="37">
        <f>'Modulo_D''Ordine_PE 26'!N52</f>
        <v>0</v>
      </c>
      <c r="L55" s="37">
        <f>'Modulo_D''Ordine_PE 26'!O52</f>
        <v>0</v>
      </c>
      <c r="M55" s="37">
        <f>'Modulo_D''Ordine_PE 26'!P52</f>
        <v>0</v>
      </c>
      <c r="N55" s="59">
        <f>'Modulo_D''Ordine_PE 26'!Q52</f>
        <v>0</v>
      </c>
    </row>
    <row r="56" spans="1:14" x14ac:dyDescent="0.3">
      <c r="A56" s="38" t="str">
        <f>'Modulo_D''Ordine_PE 26'!D53</f>
        <v>AMICO FRAGILE</v>
      </c>
      <c r="B56" s="37" t="str">
        <f>'Modulo_D''Ordine_PE 26'!E53</f>
        <v>T-SHIRT</v>
      </c>
      <c r="C56" s="37" t="str">
        <f>'Modulo_D''Ordine_PE 26'!F53</f>
        <v>CORTA</v>
      </c>
      <c r="D56" s="37" t="str">
        <f>'Modulo_D''Ordine_PE 26'!G53</f>
        <v>BIO</v>
      </c>
      <c r="E56" s="37" t="str">
        <f>'Modulo_D''Ordine_PE 26'!H53</f>
        <v>rosso</v>
      </c>
      <c r="F56" s="37" t="str">
        <f>'Modulo_D''Ordine_PE 26'!I53</f>
        <v>bianca</v>
      </c>
      <c r="G56" s="37">
        <f>'Modulo_D''Ordine_PE 26'!J53</f>
        <v>9.6</v>
      </c>
      <c r="H56" s="37">
        <f>'Modulo_D''Ordine_PE 26'!K53</f>
        <v>0</v>
      </c>
      <c r="I56" s="37">
        <f>'Modulo_D''Ordine_PE 26'!L53</f>
        <v>0</v>
      </c>
      <c r="J56" s="37">
        <f>'Modulo_D''Ordine_PE 26'!M53</f>
        <v>0</v>
      </c>
      <c r="K56" s="37">
        <f>'Modulo_D''Ordine_PE 26'!N53</f>
        <v>0</v>
      </c>
      <c r="L56" s="37">
        <f>'Modulo_D''Ordine_PE 26'!O53</f>
        <v>0</v>
      </c>
      <c r="M56" s="37">
        <f>'Modulo_D''Ordine_PE 26'!P53</f>
        <v>0</v>
      </c>
      <c r="N56" s="59">
        <f>'Modulo_D''Ordine_PE 26'!Q53</f>
        <v>0</v>
      </c>
    </row>
    <row r="57" spans="1:14" x14ac:dyDescent="0.3">
      <c r="A57" s="38" t="str">
        <f>'Modulo_D''Ordine_PE 26'!D54</f>
        <v>AMICO FRAGILE</v>
      </c>
      <c r="B57" s="37" t="str">
        <f>'Modulo_D''Ordine_PE 26'!E54</f>
        <v>T-SHIRT</v>
      </c>
      <c r="C57" s="37" t="str">
        <f>'Modulo_D''Ordine_PE 26'!F54</f>
        <v>CORTA</v>
      </c>
      <c r="D57" s="37" t="str">
        <f>'Modulo_D''Ordine_PE 26'!G54</f>
        <v>BIO</v>
      </c>
      <c r="E57" s="37" t="str">
        <f>'Modulo_D''Ordine_PE 26'!H54</f>
        <v>bianca</v>
      </c>
      <c r="F57" s="37" t="str">
        <f>'Modulo_D''Ordine_PE 26'!I54</f>
        <v>nera</v>
      </c>
      <c r="G57" s="37">
        <f>'Modulo_D''Ordine_PE 26'!J54</f>
        <v>9.6</v>
      </c>
      <c r="H57" s="37">
        <f>'Modulo_D''Ordine_PE 26'!K54</f>
        <v>0</v>
      </c>
      <c r="I57" s="37">
        <f>'Modulo_D''Ordine_PE 26'!L54</f>
        <v>0</v>
      </c>
      <c r="J57" s="37">
        <f>'Modulo_D''Ordine_PE 26'!M54</f>
        <v>0</v>
      </c>
      <c r="K57" s="37">
        <f>'Modulo_D''Ordine_PE 26'!N54</f>
        <v>0</v>
      </c>
      <c r="L57" s="37">
        <f>'Modulo_D''Ordine_PE 26'!O54</f>
        <v>0</v>
      </c>
      <c r="M57" s="37">
        <f>'Modulo_D''Ordine_PE 26'!P54</f>
        <v>0</v>
      </c>
      <c r="N57" s="59">
        <f>'Modulo_D''Ordine_PE 26'!Q54</f>
        <v>0</v>
      </c>
    </row>
    <row r="58" spans="1:14" x14ac:dyDescent="0.3">
      <c r="A58" s="38" t="str">
        <f>'Modulo_D''Ordine_PE 26'!D55</f>
        <v>CANZONE DEL MAGGIO</v>
      </c>
      <c r="B58" s="37" t="str">
        <f>'Modulo_D''Ordine_PE 26'!E55</f>
        <v>T-SHIRT</v>
      </c>
      <c r="C58" s="37" t="str">
        <f>'Modulo_D''Ordine_PE 26'!F55</f>
        <v>CORTA</v>
      </c>
      <c r="D58" s="37" t="str">
        <f>'Modulo_D''Ordine_PE 26'!G55</f>
        <v>FAIR TRADE</v>
      </c>
      <c r="E58" s="37" t="str">
        <f>'Modulo_D''Ordine_PE 26'!H55</f>
        <v>BLU baltico</v>
      </c>
      <c r="F58" s="37" t="str">
        <f>'Modulo_D''Ordine_PE 26'!I55</f>
        <v>bianca</v>
      </c>
      <c r="G58" s="37">
        <f>'Modulo_D''Ordine_PE 26'!J55</f>
        <v>12.6</v>
      </c>
      <c r="H58" s="37">
        <f>'Modulo_D''Ordine_PE 26'!K55</f>
        <v>0</v>
      </c>
      <c r="I58" s="37">
        <f>'Modulo_D''Ordine_PE 26'!L55</f>
        <v>0</v>
      </c>
      <c r="J58" s="37">
        <f>'Modulo_D''Ordine_PE 26'!M55</f>
        <v>0</v>
      </c>
      <c r="K58" s="37">
        <f>'Modulo_D''Ordine_PE 26'!N55</f>
        <v>0</v>
      </c>
      <c r="L58" s="37">
        <f>'Modulo_D''Ordine_PE 26'!O55</f>
        <v>0</v>
      </c>
      <c r="M58" s="37">
        <f>'Modulo_D''Ordine_PE 26'!P55</f>
        <v>0</v>
      </c>
      <c r="N58" s="59">
        <f>'Modulo_D''Ordine_PE 26'!Q55</f>
        <v>0</v>
      </c>
    </row>
    <row r="59" spans="1:14" x14ac:dyDescent="0.3">
      <c r="A59" s="38" t="str">
        <f>'Modulo_D''Ordine_PE 26'!D56</f>
        <v>CANZONE DEL MAGGIO</v>
      </c>
      <c r="B59" s="37" t="str">
        <f>'Modulo_D''Ordine_PE 26'!E56</f>
        <v>T-SHIRT</v>
      </c>
      <c r="C59" s="37" t="str">
        <f>'Modulo_D''Ordine_PE 26'!F56</f>
        <v>CORTA</v>
      </c>
      <c r="D59" s="37" t="str">
        <f>'Modulo_D''Ordine_PE 26'!G56</f>
        <v>FAIR TRADE</v>
      </c>
      <c r="E59" s="37" t="str">
        <f>'Modulo_D''Ordine_PE 26'!H56</f>
        <v>nera</v>
      </c>
      <c r="F59" s="37" t="str">
        <f>'Modulo_D''Ordine_PE 26'!I56</f>
        <v>bianca</v>
      </c>
      <c r="G59" s="37">
        <f>'Modulo_D''Ordine_PE 26'!J56</f>
        <v>12.6</v>
      </c>
      <c r="H59" s="37">
        <f>'Modulo_D''Ordine_PE 26'!K56</f>
        <v>0</v>
      </c>
      <c r="I59" s="37">
        <f>'Modulo_D''Ordine_PE 26'!L56</f>
        <v>0</v>
      </c>
      <c r="J59" s="37">
        <f>'Modulo_D''Ordine_PE 26'!M56</f>
        <v>0</v>
      </c>
      <c r="K59" s="37">
        <f>'Modulo_D''Ordine_PE 26'!N56</f>
        <v>0</v>
      </c>
      <c r="L59" s="37">
        <f>'Modulo_D''Ordine_PE 26'!O56</f>
        <v>0</v>
      </c>
      <c r="M59" s="37">
        <f>'Modulo_D''Ordine_PE 26'!P56</f>
        <v>0</v>
      </c>
      <c r="N59" s="59">
        <f>'Modulo_D''Ordine_PE 26'!Q56</f>
        <v>0</v>
      </c>
    </row>
    <row r="60" spans="1:14" x14ac:dyDescent="0.3">
      <c r="A60" s="38" t="str">
        <f>'Modulo_D''Ordine_PE 26'!D57</f>
        <v>CANZONE DEL MAGGIO</v>
      </c>
      <c r="B60" s="37" t="str">
        <f>'Modulo_D''Ordine_PE 26'!E57</f>
        <v>T-SHIRT</v>
      </c>
      <c r="C60" s="37" t="str">
        <f>'Modulo_D''Ordine_PE 26'!F57</f>
        <v>CORTA</v>
      </c>
      <c r="D60" s="37" t="str">
        <f>'Modulo_D''Ordine_PE 26'!G57</f>
        <v>FAIR TRADE</v>
      </c>
      <c r="E60" s="37" t="str">
        <f>'Modulo_D''Ordine_PE 26'!H57</f>
        <v>rosso</v>
      </c>
      <c r="F60" s="37" t="str">
        <f>'Modulo_D''Ordine_PE 26'!I57</f>
        <v>bianca</v>
      </c>
      <c r="G60" s="37">
        <f>'Modulo_D''Ordine_PE 26'!J57</f>
        <v>12.6</v>
      </c>
      <c r="H60" s="37">
        <f>'Modulo_D''Ordine_PE 26'!K57</f>
        <v>0</v>
      </c>
      <c r="I60" s="37">
        <f>'Modulo_D''Ordine_PE 26'!L57</f>
        <v>0</v>
      </c>
      <c r="J60" s="37">
        <f>'Modulo_D''Ordine_PE 26'!M57</f>
        <v>0</v>
      </c>
      <c r="K60" s="37">
        <f>'Modulo_D''Ordine_PE 26'!N57</f>
        <v>0</v>
      </c>
      <c r="L60" s="37">
        <f>'Modulo_D''Ordine_PE 26'!O57</f>
        <v>0</v>
      </c>
      <c r="M60" s="37">
        <f>'Modulo_D''Ordine_PE 26'!P57</f>
        <v>0</v>
      </c>
      <c r="N60" s="59">
        <f>'Modulo_D''Ordine_PE 26'!Q57</f>
        <v>0</v>
      </c>
    </row>
    <row r="61" spans="1:14" x14ac:dyDescent="0.3">
      <c r="A61" s="38" t="str">
        <f>'Modulo_D''Ordine_PE 26'!D58</f>
        <v>CANZONE DEL MAGGIO</v>
      </c>
      <c r="B61" s="37" t="str">
        <f>'Modulo_D''Ordine_PE 26'!E58</f>
        <v>T-SHIRT</v>
      </c>
      <c r="C61" s="37" t="str">
        <f>'Modulo_D''Ordine_PE 26'!F58</f>
        <v>CORTA</v>
      </c>
      <c r="D61" s="37" t="str">
        <f>'Modulo_D''Ordine_PE 26'!G58</f>
        <v>FAIR TRADE</v>
      </c>
      <c r="E61" s="37" t="str">
        <f>'Modulo_D''Ordine_PE 26'!H58</f>
        <v>bianca</v>
      </c>
      <c r="F61" s="37" t="str">
        <f>'Modulo_D''Ordine_PE 26'!I58</f>
        <v>nera</v>
      </c>
      <c r="G61" s="37">
        <f>'Modulo_D''Ordine_PE 26'!J58</f>
        <v>12.6</v>
      </c>
      <c r="H61" s="37">
        <f>'Modulo_D''Ordine_PE 26'!K58</f>
        <v>0</v>
      </c>
      <c r="I61" s="37">
        <f>'Modulo_D''Ordine_PE 26'!L58</f>
        <v>0</v>
      </c>
      <c r="J61" s="37">
        <f>'Modulo_D''Ordine_PE 26'!M58</f>
        <v>0</v>
      </c>
      <c r="K61" s="37">
        <f>'Modulo_D''Ordine_PE 26'!N58</f>
        <v>0</v>
      </c>
      <c r="L61" s="37">
        <f>'Modulo_D''Ordine_PE 26'!O58</f>
        <v>0</v>
      </c>
      <c r="M61" s="37">
        <f>'Modulo_D''Ordine_PE 26'!P58</f>
        <v>0</v>
      </c>
      <c r="N61" s="59">
        <f>'Modulo_D''Ordine_PE 26'!Q58</f>
        <v>0</v>
      </c>
    </row>
    <row r="62" spans="1:14" x14ac:dyDescent="0.3">
      <c r="A62" s="38" t="str">
        <f>'Modulo_D''Ordine_PE 26'!D59</f>
        <v>CANZONE DEL MAGGIO</v>
      </c>
      <c r="B62" s="37" t="str">
        <f>'Modulo_D''Ordine_PE 26'!E59</f>
        <v>T-SHIRT DONNA</v>
      </c>
      <c r="C62" s="37" t="str">
        <f>'Modulo_D''Ordine_PE 26'!F59</f>
        <v>CORTA</v>
      </c>
      <c r="D62" s="37" t="str">
        <f>'Modulo_D''Ordine_PE 26'!G59</f>
        <v>FAIR TRADE</v>
      </c>
      <c r="E62" s="37" t="str">
        <f>'Modulo_D''Ordine_PE 26'!H59</f>
        <v>bianca</v>
      </c>
      <c r="F62" s="37" t="str">
        <f>'Modulo_D''Ordine_PE 26'!I59</f>
        <v>nera</v>
      </c>
      <c r="G62" s="37">
        <f>'Modulo_D''Ordine_PE 26'!J59</f>
        <v>12.6</v>
      </c>
      <c r="H62" s="37">
        <f>'Modulo_D''Ordine_PE 26'!K59</f>
        <v>0</v>
      </c>
      <c r="I62" s="37">
        <f>'Modulo_D''Ordine_PE 26'!L59</f>
        <v>0</v>
      </c>
      <c r="J62" s="37">
        <f>'Modulo_D''Ordine_PE 26'!M59</f>
        <v>0</v>
      </c>
      <c r="K62" s="37">
        <f>'Modulo_D''Ordine_PE 26'!N59</f>
        <v>0</v>
      </c>
      <c r="L62" s="37">
        <f>'Modulo_D''Ordine_PE 26'!O59</f>
        <v>0</v>
      </c>
      <c r="M62" s="37">
        <f>'Modulo_D''Ordine_PE 26'!P59</f>
        <v>0</v>
      </c>
      <c r="N62" s="59">
        <f>'Modulo_D''Ordine_PE 26'!Q59</f>
        <v>0</v>
      </c>
    </row>
    <row r="63" spans="1:14" x14ac:dyDescent="0.3">
      <c r="A63" s="38" t="str">
        <f>'Modulo_D''Ordine_PE 26'!D60</f>
        <v>CANZONE DEL MAGGIO</v>
      </c>
      <c r="B63" s="37" t="str">
        <f>'Modulo_D''Ordine_PE 26'!E60</f>
        <v>T-SHIRT</v>
      </c>
      <c r="C63" s="37" t="str">
        <f>'Modulo_D''Ordine_PE 26'!F60</f>
        <v>CORTA</v>
      </c>
      <c r="D63" s="37" t="str">
        <f>'Modulo_D''Ordine_PE 26'!G60</f>
        <v>BIO</v>
      </c>
      <c r="E63" s="37" t="str">
        <f>'Modulo_D''Ordine_PE 26'!H60</f>
        <v>blu navy</v>
      </c>
      <c r="F63" s="37" t="str">
        <f>'Modulo_D''Ordine_PE 26'!I60</f>
        <v>bianca</v>
      </c>
      <c r="G63" s="37">
        <f>'Modulo_D''Ordine_PE 26'!J60</f>
        <v>9.6</v>
      </c>
      <c r="H63" s="37">
        <f>'Modulo_D''Ordine_PE 26'!K60</f>
        <v>0</v>
      </c>
      <c r="I63" s="37">
        <f>'Modulo_D''Ordine_PE 26'!L60</f>
        <v>0</v>
      </c>
      <c r="J63" s="37">
        <f>'Modulo_D''Ordine_PE 26'!M60</f>
        <v>0</v>
      </c>
      <c r="K63" s="37">
        <f>'Modulo_D''Ordine_PE 26'!N60</f>
        <v>0</v>
      </c>
      <c r="L63" s="37">
        <f>'Modulo_D''Ordine_PE 26'!O60</f>
        <v>0</v>
      </c>
      <c r="M63" s="37">
        <f>'Modulo_D''Ordine_PE 26'!P60</f>
        <v>0</v>
      </c>
      <c r="N63" s="59">
        <f>'Modulo_D''Ordine_PE 26'!Q60</f>
        <v>0</v>
      </c>
    </row>
    <row r="64" spans="1:14" x14ac:dyDescent="0.3">
      <c r="A64" s="38" t="str">
        <f>'Modulo_D''Ordine_PE 26'!D61</f>
        <v>CANZONE DEL MAGGIO</v>
      </c>
      <c r="B64" s="37" t="str">
        <f>'Modulo_D''Ordine_PE 26'!E61</f>
        <v>T-SHIRT</v>
      </c>
      <c r="C64" s="37" t="str">
        <f>'Modulo_D''Ordine_PE 26'!F61</f>
        <v>CORTA</v>
      </c>
      <c r="D64" s="37" t="str">
        <f>'Modulo_D''Ordine_PE 26'!G61</f>
        <v>BIO</v>
      </c>
      <c r="E64" s="37" t="str">
        <f>'Modulo_D''Ordine_PE 26'!H61</f>
        <v>nera</v>
      </c>
      <c r="F64" s="37" t="str">
        <f>'Modulo_D''Ordine_PE 26'!I61</f>
        <v>bianca</v>
      </c>
      <c r="G64" s="37">
        <f>'Modulo_D''Ordine_PE 26'!J61</f>
        <v>9.6</v>
      </c>
      <c r="H64" s="37">
        <f>'Modulo_D''Ordine_PE 26'!K61</f>
        <v>0</v>
      </c>
      <c r="I64" s="37">
        <f>'Modulo_D''Ordine_PE 26'!L61</f>
        <v>0</v>
      </c>
      <c r="J64" s="37">
        <f>'Modulo_D''Ordine_PE 26'!M61</f>
        <v>0</v>
      </c>
      <c r="K64" s="37">
        <f>'Modulo_D''Ordine_PE 26'!N61</f>
        <v>0</v>
      </c>
      <c r="L64" s="37">
        <f>'Modulo_D''Ordine_PE 26'!O61</f>
        <v>0</v>
      </c>
      <c r="M64" s="37">
        <f>'Modulo_D''Ordine_PE 26'!P61</f>
        <v>0</v>
      </c>
      <c r="N64" s="59">
        <f>'Modulo_D''Ordine_PE 26'!Q61</f>
        <v>0</v>
      </c>
    </row>
    <row r="65" spans="1:14" x14ac:dyDescent="0.3">
      <c r="A65" s="38" t="str">
        <f>'Modulo_D''Ordine_PE 26'!D62</f>
        <v>CANZONE DEL MAGGIO</v>
      </c>
      <c r="B65" s="37" t="str">
        <f>'Modulo_D''Ordine_PE 26'!E62</f>
        <v>T-SHIRT</v>
      </c>
      <c r="C65" s="37" t="str">
        <f>'Modulo_D''Ordine_PE 26'!F62</f>
        <v>CORTA</v>
      </c>
      <c r="D65" s="37" t="str">
        <f>'Modulo_D''Ordine_PE 26'!G62</f>
        <v>BIO</v>
      </c>
      <c r="E65" s="37" t="str">
        <f>'Modulo_D''Ordine_PE 26'!H62</f>
        <v>rosso</v>
      </c>
      <c r="F65" s="37" t="str">
        <f>'Modulo_D''Ordine_PE 26'!I62</f>
        <v>bianca</v>
      </c>
      <c r="G65" s="37">
        <f>'Modulo_D''Ordine_PE 26'!J62</f>
        <v>9.6</v>
      </c>
      <c r="H65" s="37">
        <f>'Modulo_D''Ordine_PE 26'!K62</f>
        <v>0</v>
      </c>
      <c r="I65" s="37">
        <f>'Modulo_D''Ordine_PE 26'!L62</f>
        <v>0</v>
      </c>
      <c r="J65" s="37">
        <f>'Modulo_D''Ordine_PE 26'!M62</f>
        <v>0</v>
      </c>
      <c r="K65" s="37">
        <f>'Modulo_D''Ordine_PE 26'!N62</f>
        <v>0</v>
      </c>
      <c r="L65" s="37">
        <f>'Modulo_D''Ordine_PE 26'!O62</f>
        <v>0</v>
      </c>
      <c r="M65" s="37">
        <f>'Modulo_D''Ordine_PE 26'!P62</f>
        <v>0</v>
      </c>
      <c r="N65" s="59">
        <f>'Modulo_D''Ordine_PE 26'!Q62</f>
        <v>0</v>
      </c>
    </row>
    <row r="66" spans="1:14" x14ac:dyDescent="0.3">
      <c r="A66" s="38" t="str">
        <f>'Modulo_D''Ordine_PE 26'!D63</f>
        <v>CANZONE DEL MAGGIO</v>
      </c>
      <c r="B66" s="37" t="str">
        <f>'Modulo_D''Ordine_PE 26'!E63</f>
        <v>T-SHIRT</v>
      </c>
      <c r="C66" s="37" t="str">
        <f>'Modulo_D''Ordine_PE 26'!F63</f>
        <v>CORTA</v>
      </c>
      <c r="D66" s="37" t="str">
        <f>'Modulo_D''Ordine_PE 26'!G63</f>
        <v>BIO</v>
      </c>
      <c r="E66" s="37" t="str">
        <f>'Modulo_D''Ordine_PE 26'!H63</f>
        <v>bianca</v>
      </c>
      <c r="F66" s="37" t="str">
        <f>'Modulo_D''Ordine_PE 26'!I63</f>
        <v>nera</v>
      </c>
      <c r="G66" s="37">
        <f>'Modulo_D''Ordine_PE 26'!J63</f>
        <v>9.6</v>
      </c>
      <c r="H66" s="37">
        <f>'Modulo_D''Ordine_PE 26'!K63</f>
        <v>0</v>
      </c>
      <c r="I66" s="37">
        <f>'Modulo_D''Ordine_PE 26'!L63</f>
        <v>0</v>
      </c>
      <c r="J66" s="37">
        <f>'Modulo_D''Ordine_PE 26'!M63</f>
        <v>0</v>
      </c>
      <c r="K66" s="37">
        <f>'Modulo_D''Ordine_PE 26'!N63</f>
        <v>0</v>
      </c>
      <c r="L66" s="37">
        <f>'Modulo_D''Ordine_PE 26'!O63</f>
        <v>0</v>
      </c>
      <c r="M66" s="37">
        <f>'Modulo_D''Ordine_PE 26'!P63</f>
        <v>0</v>
      </c>
      <c r="N66" s="59">
        <f>'Modulo_D''Ordine_PE 26'!Q63</f>
        <v>0</v>
      </c>
    </row>
    <row r="67" spans="1:14" x14ac:dyDescent="0.3">
      <c r="A67" s="38" t="str">
        <f>'Modulo_D''Ordine_PE 26'!D64</f>
        <v>CREUZA DE MA</v>
      </c>
      <c r="B67" s="37" t="str">
        <f>'Modulo_D''Ordine_PE 26'!E64</f>
        <v>T-SHIRT</v>
      </c>
      <c r="C67" s="37" t="str">
        <f>'Modulo_D''Ordine_PE 26'!F64</f>
        <v>CORTA</v>
      </c>
      <c r="D67" s="37" t="str">
        <f>'Modulo_D''Ordine_PE 26'!G64</f>
        <v>FAIR TRADE</v>
      </c>
      <c r="E67" s="37" t="str">
        <f>'Modulo_D''Ordine_PE 26'!H64</f>
        <v>BLU baltico</v>
      </c>
      <c r="F67" s="37" t="str">
        <f>'Modulo_D''Ordine_PE 26'!I64</f>
        <v>bianca</v>
      </c>
      <c r="G67" s="37">
        <f>'Modulo_D''Ordine_PE 26'!J64</f>
        <v>12.6</v>
      </c>
      <c r="H67" s="37">
        <f>'Modulo_D''Ordine_PE 26'!K64</f>
        <v>0</v>
      </c>
      <c r="I67" s="37">
        <f>'Modulo_D''Ordine_PE 26'!L64</f>
        <v>0</v>
      </c>
      <c r="J67" s="37">
        <f>'Modulo_D''Ordine_PE 26'!M64</f>
        <v>0</v>
      </c>
      <c r="K67" s="37">
        <f>'Modulo_D''Ordine_PE 26'!N64</f>
        <v>0</v>
      </c>
      <c r="L67" s="37">
        <f>'Modulo_D''Ordine_PE 26'!O64</f>
        <v>0</v>
      </c>
      <c r="M67" s="37">
        <f>'Modulo_D''Ordine_PE 26'!P64</f>
        <v>0</v>
      </c>
      <c r="N67" s="59">
        <f>'Modulo_D''Ordine_PE 26'!Q64</f>
        <v>0</v>
      </c>
    </row>
    <row r="68" spans="1:14" x14ac:dyDescent="0.3">
      <c r="A68" s="38" t="str">
        <f>'Modulo_D''Ordine_PE 26'!D65</f>
        <v>CREUZA DE MA</v>
      </c>
      <c r="B68" s="37" t="str">
        <f>'Modulo_D''Ordine_PE 26'!E65</f>
        <v>T-SHIRT</v>
      </c>
      <c r="C68" s="37" t="str">
        <f>'Modulo_D''Ordine_PE 26'!F65</f>
        <v>CORTA</v>
      </c>
      <c r="D68" s="37" t="str">
        <f>'Modulo_D''Ordine_PE 26'!G65</f>
        <v>FAIR TRADE</v>
      </c>
      <c r="E68" s="37" t="str">
        <f>'Modulo_D''Ordine_PE 26'!H65</f>
        <v>nera</v>
      </c>
      <c r="F68" s="37" t="str">
        <f>'Modulo_D''Ordine_PE 26'!I65</f>
        <v>bianca</v>
      </c>
      <c r="G68" s="37">
        <f>'Modulo_D''Ordine_PE 26'!J65</f>
        <v>12.6</v>
      </c>
      <c r="H68" s="37">
        <f>'Modulo_D''Ordine_PE 26'!K65</f>
        <v>0</v>
      </c>
      <c r="I68" s="37">
        <f>'Modulo_D''Ordine_PE 26'!L65</f>
        <v>0</v>
      </c>
      <c r="J68" s="37">
        <f>'Modulo_D''Ordine_PE 26'!M65</f>
        <v>0</v>
      </c>
      <c r="K68" s="37">
        <f>'Modulo_D''Ordine_PE 26'!N65</f>
        <v>0</v>
      </c>
      <c r="L68" s="37">
        <f>'Modulo_D''Ordine_PE 26'!O65</f>
        <v>0</v>
      </c>
      <c r="M68" s="37">
        <f>'Modulo_D''Ordine_PE 26'!P65</f>
        <v>0</v>
      </c>
      <c r="N68" s="59">
        <f>'Modulo_D''Ordine_PE 26'!Q65</f>
        <v>0</v>
      </c>
    </row>
    <row r="69" spans="1:14" x14ac:dyDescent="0.3">
      <c r="A69" s="38" t="str">
        <f>'Modulo_D''Ordine_PE 26'!D66</f>
        <v>CREUZA DE MA</v>
      </c>
      <c r="B69" s="37" t="str">
        <f>'Modulo_D''Ordine_PE 26'!E66</f>
        <v>T-SHIRT</v>
      </c>
      <c r="C69" s="37" t="str">
        <f>'Modulo_D''Ordine_PE 26'!F66</f>
        <v>CORTA</v>
      </c>
      <c r="D69" s="37" t="str">
        <f>'Modulo_D''Ordine_PE 26'!G66</f>
        <v>FAIR TRADE</v>
      </c>
      <c r="E69" s="37" t="str">
        <f>'Modulo_D''Ordine_PE 26'!H66</f>
        <v>rosso</v>
      </c>
      <c r="F69" s="37" t="str">
        <f>'Modulo_D''Ordine_PE 26'!I66</f>
        <v>bianca</v>
      </c>
      <c r="G69" s="37">
        <f>'Modulo_D''Ordine_PE 26'!J66</f>
        <v>12.6</v>
      </c>
      <c r="H69" s="37">
        <f>'Modulo_D''Ordine_PE 26'!K66</f>
        <v>0</v>
      </c>
      <c r="I69" s="37">
        <f>'Modulo_D''Ordine_PE 26'!L66</f>
        <v>0</v>
      </c>
      <c r="J69" s="37">
        <f>'Modulo_D''Ordine_PE 26'!M66</f>
        <v>0</v>
      </c>
      <c r="K69" s="37">
        <f>'Modulo_D''Ordine_PE 26'!N66</f>
        <v>0</v>
      </c>
      <c r="L69" s="37">
        <f>'Modulo_D''Ordine_PE 26'!O66</f>
        <v>0</v>
      </c>
      <c r="M69" s="37">
        <f>'Modulo_D''Ordine_PE 26'!P66</f>
        <v>0</v>
      </c>
      <c r="N69" s="59">
        <f>'Modulo_D''Ordine_PE 26'!Q66</f>
        <v>0</v>
      </c>
    </row>
    <row r="70" spans="1:14" x14ac:dyDescent="0.3">
      <c r="A70" s="38" t="str">
        <f>'Modulo_D''Ordine_PE 26'!D67</f>
        <v>CREUZA DE MA</v>
      </c>
      <c r="B70" s="37" t="str">
        <f>'Modulo_D''Ordine_PE 26'!E67</f>
        <v>T-SHIRT</v>
      </c>
      <c r="C70" s="37" t="str">
        <f>'Modulo_D''Ordine_PE 26'!F67</f>
        <v>CORTA</v>
      </c>
      <c r="D70" s="37" t="str">
        <f>'Modulo_D''Ordine_PE 26'!G67</f>
        <v>FAIR TRADE</v>
      </c>
      <c r="E70" s="37" t="str">
        <f>'Modulo_D''Ordine_PE 26'!H67</f>
        <v>bianca</v>
      </c>
      <c r="F70" s="37" t="str">
        <f>'Modulo_D''Ordine_PE 26'!I67</f>
        <v>nera</v>
      </c>
      <c r="G70" s="37">
        <f>'Modulo_D''Ordine_PE 26'!J67</f>
        <v>12.6</v>
      </c>
      <c r="H70" s="37">
        <f>'Modulo_D''Ordine_PE 26'!K67</f>
        <v>0</v>
      </c>
      <c r="I70" s="37">
        <f>'Modulo_D''Ordine_PE 26'!L67</f>
        <v>0</v>
      </c>
      <c r="J70" s="37">
        <f>'Modulo_D''Ordine_PE 26'!M67</f>
        <v>0</v>
      </c>
      <c r="K70" s="37">
        <f>'Modulo_D''Ordine_PE 26'!N67</f>
        <v>0</v>
      </c>
      <c r="L70" s="37">
        <f>'Modulo_D''Ordine_PE 26'!O67</f>
        <v>0</v>
      </c>
      <c r="M70" s="37">
        <f>'Modulo_D''Ordine_PE 26'!P67</f>
        <v>0</v>
      </c>
      <c r="N70" s="59">
        <f>'Modulo_D''Ordine_PE 26'!Q67</f>
        <v>0</v>
      </c>
    </row>
    <row r="71" spans="1:14" x14ac:dyDescent="0.3">
      <c r="A71" s="38" t="str">
        <f>'Modulo_D''Ordine_PE 26'!D68</f>
        <v>CREUZA DE MA</v>
      </c>
      <c r="B71" s="37" t="str">
        <f>'Modulo_D''Ordine_PE 26'!E68</f>
        <v>T-SHIRT DONNA</v>
      </c>
      <c r="C71" s="37" t="str">
        <f>'Modulo_D''Ordine_PE 26'!F68</f>
        <v>CORTA</v>
      </c>
      <c r="D71" s="37" t="str">
        <f>'Modulo_D''Ordine_PE 26'!G68</f>
        <v>FAIR TRADE</v>
      </c>
      <c r="E71" s="37" t="str">
        <f>'Modulo_D''Ordine_PE 26'!H68</f>
        <v>bianca</v>
      </c>
      <c r="F71" s="37" t="str">
        <f>'Modulo_D''Ordine_PE 26'!I68</f>
        <v>nera</v>
      </c>
      <c r="G71" s="37">
        <f>'Modulo_D''Ordine_PE 26'!J68</f>
        <v>12.6</v>
      </c>
      <c r="H71" s="37">
        <f>'Modulo_D''Ordine_PE 26'!K68</f>
        <v>0</v>
      </c>
      <c r="I71" s="37">
        <f>'Modulo_D''Ordine_PE 26'!L68</f>
        <v>0</v>
      </c>
      <c r="J71" s="37">
        <f>'Modulo_D''Ordine_PE 26'!M68</f>
        <v>0</v>
      </c>
      <c r="K71" s="37">
        <f>'Modulo_D''Ordine_PE 26'!N68</f>
        <v>0</v>
      </c>
      <c r="L71" s="37">
        <f>'Modulo_D''Ordine_PE 26'!O68</f>
        <v>0</v>
      </c>
      <c r="M71" s="37">
        <f>'Modulo_D''Ordine_PE 26'!P68</f>
        <v>0</v>
      </c>
      <c r="N71" s="59">
        <f>'Modulo_D''Ordine_PE 26'!Q68</f>
        <v>0</v>
      </c>
    </row>
    <row r="72" spans="1:14" x14ac:dyDescent="0.3">
      <c r="A72" s="38" t="str">
        <f>'Modulo_D''Ordine_PE 26'!D69</f>
        <v>CREUZA DE MA</v>
      </c>
      <c r="B72" s="37" t="str">
        <f>'Modulo_D''Ordine_PE 26'!E69</f>
        <v>T-SHIRT</v>
      </c>
      <c r="C72" s="37" t="str">
        <f>'Modulo_D''Ordine_PE 26'!F69</f>
        <v>CORTA</v>
      </c>
      <c r="D72" s="37" t="str">
        <f>'Modulo_D''Ordine_PE 26'!G69</f>
        <v>BIO</v>
      </c>
      <c r="E72" s="37" t="str">
        <f>'Modulo_D''Ordine_PE 26'!H69</f>
        <v>blu navy</v>
      </c>
      <c r="F72" s="37" t="str">
        <f>'Modulo_D''Ordine_PE 26'!I69</f>
        <v>bianca</v>
      </c>
      <c r="G72" s="37">
        <f>'Modulo_D''Ordine_PE 26'!J69</f>
        <v>9.6</v>
      </c>
      <c r="H72" s="37">
        <f>'Modulo_D''Ordine_PE 26'!K69</f>
        <v>0</v>
      </c>
      <c r="I72" s="37">
        <f>'Modulo_D''Ordine_PE 26'!L69</f>
        <v>0</v>
      </c>
      <c r="J72" s="37">
        <f>'Modulo_D''Ordine_PE 26'!M69</f>
        <v>0</v>
      </c>
      <c r="K72" s="37">
        <f>'Modulo_D''Ordine_PE 26'!N69</f>
        <v>0</v>
      </c>
      <c r="L72" s="37">
        <f>'Modulo_D''Ordine_PE 26'!O69</f>
        <v>0</v>
      </c>
      <c r="M72" s="37">
        <f>'Modulo_D''Ordine_PE 26'!P69</f>
        <v>0</v>
      </c>
      <c r="N72" s="59">
        <f>'Modulo_D''Ordine_PE 26'!Q69</f>
        <v>0</v>
      </c>
    </row>
    <row r="73" spans="1:14" x14ac:dyDescent="0.3">
      <c r="A73" s="38" t="str">
        <f>'Modulo_D''Ordine_PE 26'!D70</f>
        <v>CREUZA DE MA</v>
      </c>
      <c r="B73" s="37" t="str">
        <f>'Modulo_D''Ordine_PE 26'!E70</f>
        <v>T-SHIRT</v>
      </c>
      <c r="C73" s="37" t="str">
        <f>'Modulo_D''Ordine_PE 26'!F70</f>
        <v>CORTA</v>
      </c>
      <c r="D73" s="37" t="str">
        <f>'Modulo_D''Ordine_PE 26'!G70</f>
        <v>BIO</v>
      </c>
      <c r="E73" s="37" t="str">
        <f>'Modulo_D''Ordine_PE 26'!H70</f>
        <v>nera</v>
      </c>
      <c r="F73" s="37" t="str">
        <f>'Modulo_D''Ordine_PE 26'!I70</f>
        <v>bianca</v>
      </c>
      <c r="G73" s="37">
        <f>'Modulo_D''Ordine_PE 26'!J70</f>
        <v>9.6</v>
      </c>
      <c r="H73" s="37">
        <f>'Modulo_D''Ordine_PE 26'!K70</f>
        <v>0</v>
      </c>
      <c r="I73" s="37">
        <f>'Modulo_D''Ordine_PE 26'!L70</f>
        <v>0</v>
      </c>
      <c r="J73" s="37">
        <f>'Modulo_D''Ordine_PE 26'!M70</f>
        <v>0</v>
      </c>
      <c r="K73" s="37">
        <f>'Modulo_D''Ordine_PE 26'!N70</f>
        <v>0</v>
      </c>
      <c r="L73" s="37">
        <f>'Modulo_D''Ordine_PE 26'!O70</f>
        <v>0</v>
      </c>
      <c r="M73" s="37">
        <f>'Modulo_D''Ordine_PE 26'!P70</f>
        <v>0</v>
      </c>
      <c r="N73" s="59">
        <f>'Modulo_D''Ordine_PE 26'!Q70</f>
        <v>0</v>
      </c>
    </row>
    <row r="74" spans="1:14" x14ac:dyDescent="0.3">
      <c r="A74" s="38" t="str">
        <f>'Modulo_D''Ordine_PE 26'!D71</f>
        <v>CREUZA DE MA</v>
      </c>
      <c r="B74" s="37" t="str">
        <f>'Modulo_D''Ordine_PE 26'!E71</f>
        <v>T-SHIRT</v>
      </c>
      <c r="C74" s="37" t="str">
        <f>'Modulo_D''Ordine_PE 26'!F71</f>
        <v>CORTA</v>
      </c>
      <c r="D74" s="37" t="str">
        <f>'Modulo_D''Ordine_PE 26'!G71</f>
        <v>BIO</v>
      </c>
      <c r="E74" s="37" t="str">
        <f>'Modulo_D''Ordine_PE 26'!H71</f>
        <v>rosso</v>
      </c>
      <c r="F74" s="37" t="str">
        <f>'Modulo_D''Ordine_PE 26'!I71</f>
        <v>bianca</v>
      </c>
      <c r="G74" s="37">
        <f>'Modulo_D''Ordine_PE 26'!J71</f>
        <v>9.6</v>
      </c>
      <c r="H74" s="37">
        <f>'Modulo_D''Ordine_PE 26'!K71</f>
        <v>0</v>
      </c>
      <c r="I74" s="37">
        <f>'Modulo_D''Ordine_PE 26'!L71</f>
        <v>0</v>
      </c>
      <c r="J74" s="37">
        <f>'Modulo_D''Ordine_PE 26'!M71</f>
        <v>0</v>
      </c>
      <c r="K74" s="37">
        <f>'Modulo_D''Ordine_PE 26'!N71</f>
        <v>0</v>
      </c>
      <c r="L74" s="37">
        <f>'Modulo_D''Ordine_PE 26'!O71</f>
        <v>0</v>
      </c>
      <c r="M74" s="37">
        <f>'Modulo_D''Ordine_PE 26'!P71</f>
        <v>0</v>
      </c>
      <c r="N74" s="59">
        <f>'Modulo_D''Ordine_PE 26'!Q71</f>
        <v>0</v>
      </c>
    </row>
    <row r="75" spans="1:14" x14ac:dyDescent="0.3">
      <c r="A75" s="38" t="str">
        <f>'Modulo_D''Ordine_PE 26'!D72</f>
        <v>CREUZA DE MA</v>
      </c>
      <c r="B75" s="37" t="str">
        <f>'Modulo_D''Ordine_PE 26'!E72</f>
        <v>T-SHIRT</v>
      </c>
      <c r="C75" s="37" t="str">
        <f>'Modulo_D''Ordine_PE 26'!F72</f>
        <v>CORTA</v>
      </c>
      <c r="D75" s="37" t="str">
        <f>'Modulo_D''Ordine_PE 26'!G72</f>
        <v>BIO</v>
      </c>
      <c r="E75" s="37" t="str">
        <f>'Modulo_D''Ordine_PE 26'!H72</f>
        <v>bianca</v>
      </c>
      <c r="F75" s="37" t="str">
        <f>'Modulo_D''Ordine_PE 26'!I72</f>
        <v>nera</v>
      </c>
      <c r="G75" s="37">
        <f>'Modulo_D''Ordine_PE 26'!J72</f>
        <v>9.6</v>
      </c>
      <c r="H75" s="37">
        <f>'Modulo_D''Ordine_PE 26'!K72</f>
        <v>0</v>
      </c>
      <c r="I75" s="37">
        <f>'Modulo_D''Ordine_PE 26'!L72</f>
        <v>0</v>
      </c>
      <c r="J75" s="37">
        <f>'Modulo_D''Ordine_PE 26'!M72</f>
        <v>0</v>
      </c>
      <c r="K75" s="37">
        <f>'Modulo_D''Ordine_PE 26'!N72</f>
        <v>0</v>
      </c>
      <c r="L75" s="37">
        <f>'Modulo_D''Ordine_PE 26'!O72</f>
        <v>0</v>
      </c>
      <c r="M75" s="37">
        <f>'Modulo_D''Ordine_PE 26'!P72</f>
        <v>0</v>
      </c>
      <c r="N75" s="59">
        <f>'Modulo_D''Ordine_PE 26'!Q72</f>
        <v>0</v>
      </c>
    </row>
    <row r="76" spans="1:14" x14ac:dyDescent="0.3">
      <c r="A76" s="38" t="str">
        <f>'Modulo_D''Ordine_PE 26'!D73</f>
        <v>SMISURATA PREGHIERA</v>
      </c>
      <c r="B76" s="37" t="str">
        <f>'Modulo_D''Ordine_PE 26'!E73</f>
        <v>T-SHIRT</v>
      </c>
      <c r="C76" s="37" t="str">
        <f>'Modulo_D''Ordine_PE 26'!F73</f>
        <v>CORTA</v>
      </c>
      <c r="D76" s="37" t="str">
        <f>'Modulo_D''Ordine_PE 26'!G73</f>
        <v>FAIR TRADE</v>
      </c>
      <c r="E76" s="37" t="str">
        <f>'Modulo_D''Ordine_PE 26'!H73</f>
        <v>BLU baltico</v>
      </c>
      <c r="F76" s="37" t="str">
        <f>'Modulo_D''Ordine_PE 26'!I73</f>
        <v>bianca</v>
      </c>
      <c r="G76" s="37">
        <f>'Modulo_D''Ordine_PE 26'!J73</f>
        <v>12.6</v>
      </c>
      <c r="H76" s="37">
        <f>'Modulo_D''Ordine_PE 26'!K73</f>
        <v>0</v>
      </c>
      <c r="I76" s="37">
        <f>'Modulo_D''Ordine_PE 26'!L73</f>
        <v>0</v>
      </c>
      <c r="J76" s="37">
        <f>'Modulo_D''Ordine_PE 26'!M73</f>
        <v>0</v>
      </c>
      <c r="K76" s="37">
        <f>'Modulo_D''Ordine_PE 26'!N73</f>
        <v>0</v>
      </c>
      <c r="L76" s="37">
        <f>'Modulo_D''Ordine_PE 26'!O73</f>
        <v>0</v>
      </c>
      <c r="M76" s="37">
        <f>'Modulo_D''Ordine_PE 26'!P73</f>
        <v>0</v>
      </c>
      <c r="N76" s="59">
        <f>'Modulo_D''Ordine_PE 26'!Q73</f>
        <v>0</v>
      </c>
    </row>
    <row r="77" spans="1:14" x14ac:dyDescent="0.3">
      <c r="A77" s="38" t="str">
        <f>'Modulo_D''Ordine_PE 26'!D74</f>
        <v>SMISURATA PREGHIERA</v>
      </c>
      <c r="B77" s="37" t="str">
        <f>'Modulo_D''Ordine_PE 26'!E74</f>
        <v>T-SHIRT</v>
      </c>
      <c r="C77" s="37" t="str">
        <f>'Modulo_D''Ordine_PE 26'!F74</f>
        <v>CORTA</v>
      </c>
      <c r="D77" s="37" t="str">
        <f>'Modulo_D''Ordine_PE 26'!G74</f>
        <v>FAIR TRADE</v>
      </c>
      <c r="E77" s="37" t="str">
        <f>'Modulo_D''Ordine_PE 26'!H74</f>
        <v>nera</v>
      </c>
      <c r="F77" s="37" t="str">
        <f>'Modulo_D''Ordine_PE 26'!I74</f>
        <v>bianca</v>
      </c>
      <c r="G77" s="37">
        <f>'Modulo_D''Ordine_PE 26'!J74</f>
        <v>12.6</v>
      </c>
      <c r="H77" s="37">
        <f>'Modulo_D''Ordine_PE 26'!K74</f>
        <v>0</v>
      </c>
      <c r="I77" s="37">
        <f>'Modulo_D''Ordine_PE 26'!L74</f>
        <v>0</v>
      </c>
      <c r="J77" s="37">
        <f>'Modulo_D''Ordine_PE 26'!M74</f>
        <v>0</v>
      </c>
      <c r="K77" s="37">
        <f>'Modulo_D''Ordine_PE 26'!N74</f>
        <v>0</v>
      </c>
      <c r="L77" s="37">
        <f>'Modulo_D''Ordine_PE 26'!O74</f>
        <v>0</v>
      </c>
      <c r="M77" s="37">
        <f>'Modulo_D''Ordine_PE 26'!P74</f>
        <v>0</v>
      </c>
      <c r="N77" s="59">
        <f>'Modulo_D''Ordine_PE 26'!Q74</f>
        <v>0</v>
      </c>
    </row>
    <row r="78" spans="1:14" x14ac:dyDescent="0.3">
      <c r="A78" s="38" t="str">
        <f>'Modulo_D''Ordine_PE 26'!D75</f>
        <v>SMISURATA PREGHIERA</v>
      </c>
      <c r="B78" s="37" t="str">
        <f>'Modulo_D''Ordine_PE 26'!E75</f>
        <v>T-SHIRT</v>
      </c>
      <c r="C78" s="37" t="str">
        <f>'Modulo_D''Ordine_PE 26'!F75</f>
        <v>CORTA</v>
      </c>
      <c r="D78" s="37" t="str">
        <f>'Modulo_D''Ordine_PE 26'!G75</f>
        <v>FAIR TRADE</v>
      </c>
      <c r="E78" s="37" t="str">
        <f>'Modulo_D''Ordine_PE 26'!H75</f>
        <v>rosso</v>
      </c>
      <c r="F78" s="37" t="str">
        <f>'Modulo_D''Ordine_PE 26'!I75</f>
        <v>bianca</v>
      </c>
      <c r="G78" s="37">
        <f>'Modulo_D''Ordine_PE 26'!J75</f>
        <v>12.6</v>
      </c>
      <c r="H78" s="37">
        <f>'Modulo_D''Ordine_PE 26'!K75</f>
        <v>0</v>
      </c>
      <c r="I78" s="37">
        <f>'Modulo_D''Ordine_PE 26'!L75</f>
        <v>0</v>
      </c>
      <c r="J78" s="37">
        <f>'Modulo_D''Ordine_PE 26'!M75</f>
        <v>0</v>
      </c>
      <c r="K78" s="37">
        <f>'Modulo_D''Ordine_PE 26'!N75</f>
        <v>0</v>
      </c>
      <c r="L78" s="37">
        <f>'Modulo_D''Ordine_PE 26'!O75</f>
        <v>0</v>
      </c>
      <c r="M78" s="37">
        <f>'Modulo_D''Ordine_PE 26'!P75</f>
        <v>0</v>
      </c>
      <c r="N78" s="59">
        <f>'Modulo_D''Ordine_PE 26'!Q75</f>
        <v>0</v>
      </c>
    </row>
    <row r="79" spans="1:14" x14ac:dyDescent="0.3">
      <c r="A79" s="38" t="str">
        <f>'Modulo_D''Ordine_PE 26'!D76</f>
        <v>SMISURATA PREGHIERA</v>
      </c>
      <c r="B79" s="37" t="str">
        <f>'Modulo_D''Ordine_PE 26'!E76</f>
        <v>T-SHIRT</v>
      </c>
      <c r="C79" s="37" t="str">
        <f>'Modulo_D''Ordine_PE 26'!F76</f>
        <v>CORTA</v>
      </c>
      <c r="D79" s="37" t="str">
        <f>'Modulo_D''Ordine_PE 26'!G76</f>
        <v>FAIR TRADE</v>
      </c>
      <c r="E79" s="37" t="str">
        <f>'Modulo_D''Ordine_PE 26'!H76</f>
        <v>bianca</v>
      </c>
      <c r="F79" s="37" t="str">
        <f>'Modulo_D''Ordine_PE 26'!I76</f>
        <v>nera</v>
      </c>
      <c r="G79" s="37">
        <f>'Modulo_D''Ordine_PE 26'!J76</f>
        <v>12.6</v>
      </c>
      <c r="H79" s="37">
        <f>'Modulo_D''Ordine_PE 26'!K76</f>
        <v>0</v>
      </c>
      <c r="I79" s="37">
        <f>'Modulo_D''Ordine_PE 26'!L76</f>
        <v>0</v>
      </c>
      <c r="J79" s="37">
        <f>'Modulo_D''Ordine_PE 26'!M76</f>
        <v>0</v>
      </c>
      <c r="K79" s="37">
        <f>'Modulo_D''Ordine_PE 26'!N76</f>
        <v>0</v>
      </c>
      <c r="L79" s="37">
        <f>'Modulo_D''Ordine_PE 26'!O76</f>
        <v>0</v>
      </c>
      <c r="M79" s="37">
        <f>'Modulo_D''Ordine_PE 26'!P76</f>
        <v>0</v>
      </c>
      <c r="N79" s="59">
        <f>'Modulo_D''Ordine_PE 26'!Q76</f>
        <v>0</v>
      </c>
    </row>
    <row r="80" spans="1:14" x14ac:dyDescent="0.3">
      <c r="A80" s="38" t="str">
        <f>'Modulo_D''Ordine_PE 26'!D77</f>
        <v>SMISURATA PREGHIERA</v>
      </c>
      <c r="B80" s="37" t="str">
        <f>'Modulo_D''Ordine_PE 26'!E77</f>
        <v>T-SHIRT DONNA</v>
      </c>
      <c r="C80" s="37" t="str">
        <f>'Modulo_D''Ordine_PE 26'!F77</f>
        <v>CORTA</v>
      </c>
      <c r="D80" s="37" t="str">
        <f>'Modulo_D''Ordine_PE 26'!G77</f>
        <v>FAIR TRADE</v>
      </c>
      <c r="E80" s="37" t="str">
        <f>'Modulo_D''Ordine_PE 26'!H77</f>
        <v>bianca</v>
      </c>
      <c r="F80" s="37" t="str">
        <f>'Modulo_D''Ordine_PE 26'!I77</f>
        <v>nera</v>
      </c>
      <c r="G80" s="37">
        <f>'Modulo_D''Ordine_PE 26'!J77</f>
        <v>12.6</v>
      </c>
      <c r="H80" s="37">
        <f>'Modulo_D''Ordine_PE 26'!K77</f>
        <v>0</v>
      </c>
      <c r="I80" s="37">
        <f>'Modulo_D''Ordine_PE 26'!L77</f>
        <v>0</v>
      </c>
      <c r="J80" s="37">
        <f>'Modulo_D''Ordine_PE 26'!M77</f>
        <v>0</v>
      </c>
      <c r="K80" s="37">
        <f>'Modulo_D''Ordine_PE 26'!N77</f>
        <v>0</v>
      </c>
      <c r="L80" s="37">
        <f>'Modulo_D''Ordine_PE 26'!O77</f>
        <v>0</v>
      </c>
      <c r="M80" s="37">
        <f>'Modulo_D''Ordine_PE 26'!P77</f>
        <v>0</v>
      </c>
      <c r="N80" s="59">
        <f>'Modulo_D''Ordine_PE 26'!Q77</f>
        <v>0</v>
      </c>
    </row>
    <row r="81" spans="1:14" x14ac:dyDescent="0.3">
      <c r="A81" s="38" t="str">
        <f>'Modulo_D''Ordine_PE 26'!D78</f>
        <v>SMISURATA PREGHIERA</v>
      </c>
      <c r="B81" s="37" t="str">
        <f>'Modulo_D''Ordine_PE 26'!E78</f>
        <v>T-SHIRT</v>
      </c>
      <c r="C81" s="37" t="str">
        <f>'Modulo_D''Ordine_PE 26'!F78</f>
        <v>CORTA</v>
      </c>
      <c r="D81" s="37" t="str">
        <f>'Modulo_D''Ordine_PE 26'!G78</f>
        <v>BIO</v>
      </c>
      <c r="E81" s="37" t="str">
        <f>'Modulo_D''Ordine_PE 26'!H78</f>
        <v>blu navy</v>
      </c>
      <c r="F81" s="37" t="str">
        <f>'Modulo_D''Ordine_PE 26'!I78</f>
        <v>bianca</v>
      </c>
      <c r="G81" s="37">
        <f>'Modulo_D''Ordine_PE 26'!J78</f>
        <v>9.6</v>
      </c>
      <c r="H81" s="37">
        <f>'Modulo_D''Ordine_PE 26'!K78</f>
        <v>0</v>
      </c>
      <c r="I81" s="37">
        <f>'Modulo_D''Ordine_PE 26'!L78</f>
        <v>0</v>
      </c>
      <c r="J81" s="37">
        <f>'Modulo_D''Ordine_PE 26'!M78</f>
        <v>0</v>
      </c>
      <c r="K81" s="37">
        <f>'Modulo_D''Ordine_PE 26'!N78</f>
        <v>0</v>
      </c>
      <c r="L81" s="37">
        <f>'Modulo_D''Ordine_PE 26'!O78</f>
        <v>0</v>
      </c>
      <c r="M81" s="37">
        <f>'Modulo_D''Ordine_PE 26'!P78</f>
        <v>0</v>
      </c>
      <c r="N81" s="59">
        <f>'Modulo_D''Ordine_PE 26'!Q78</f>
        <v>0</v>
      </c>
    </row>
    <row r="82" spans="1:14" x14ac:dyDescent="0.3">
      <c r="A82" s="38" t="str">
        <f>'Modulo_D''Ordine_PE 26'!D79</f>
        <v>SMISURATA PREGHIERA</v>
      </c>
      <c r="B82" s="37" t="str">
        <f>'Modulo_D''Ordine_PE 26'!E79</f>
        <v>T-SHIRT</v>
      </c>
      <c r="C82" s="37" t="str">
        <f>'Modulo_D''Ordine_PE 26'!F79</f>
        <v>CORTA</v>
      </c>
      <c r="D82" s="37" t="str">
        <f>'Modulo_D''Ordine_PE 26'!G79</f>
        <v>BIO</v>
      </c>
      <c r="E82" s="37" t="str">
        <f>'Modulo_D''Ordine_PE 26'!H79</f>
        <v>nera</v>
      </c>
      <c r="F82" s="37" t="str">
        <f>'Modulo_D''Ordine_PE 26'!I79</f>
        <v>bianca</v>
      </c>
      <c r="G82" s="37">
        <f>'Modulo_D''Ordine_PE 26'!J79</f>
        <v>9.6</v>
      </c>
      <c r="H82" s="37">
        <f>'Modulo_D''Ordine_PE 26'!K79</f>
        <v>0</v>
      </c>
      <c r="I82" s="37">
        <f>'Modulo_D''Ordine_PE 26'!L79</f>
        <v>0</v>
      </c>
      <c r="J82" s="37">
        <f>'Modulo_D''Ordine_PE 26'!M79</f>
        <v>0</v>
      </c>
      <c r="K82" s="37">
        <f>'Modulo_D''Ordine_PE 26'!N79</f>
        <v>0</v>
      </c>
      <c r="L82" s="37">
        <f>'Modulo_D''Ordine_PE 26'!O79</f>
        <v>0</v>
      </c>
      <c r="M82" s="37">
        <f>'Modulo_D''Ordine_PE 26'!P79</f>
        <v>0</v>
      </c>
      <c r="N82" s="59">
        <f>'Modulo_D''Ordine_PE 26'!Q79</f>
        <v>0</v>
      </c>
    </row>
    <row r="83" spans="1:14" x14ac:dyDescent="0.3">
      <c r="A83" s="38" t="str">
        <f>'Modulo_D''Ordine_PE 26'!D80</f>
        <v>SMISURATA PREGHIERA</v>
      </c>
      <c r="B83" s="37" t="str">
        <f>'Modulo_D''Ordine_PE 26'!E80</f>
        <v>T-SHIRT</v>
      </c>
      <c r="C83" s="37" t="str">
        <f>'Modulo_D''Ordine_PE 26'!F80</f>
        <v>CORTA</v>
      </c>
      <c r="D83" s="37" t="str">
        <f>'Modulo_D''Ordine_PE 26'!G80</f>
        <v>BIO</v>
      </c>
      <c r="E83" s="37" t="str">
        <f>'Modulo_D''Ordine_PE 26'!H80</f>
        <v>rosso</v>
      </c>
      <c r="F83" s="37" t="str">
        <f>'Modulo_D''Ordine_PE 26'!I80</f>
        <v>bianca</v>
      </c>
      <c r="G83" s="37">
        <f>'Modulo_D''Ordine_PE 26'!J80</f>
        <v>9.6</v>
      </c>
      <c r="H83" s="37">
        <f>'Modulo_D''Ordine_PE 26'!K80</f>
        <v>0</v>
      </c>
      <c r="I83" s="37">
        <f>'Modulo_D''Ordine_PE 26'!L80</f>
        <v>0</v>
      </c>
      <c r="J83" s="37">
        <f>'Modulo_D''Ordine_PE 26'!M80</f>
        <v>0</v>
      </c>
      <c r="K83" s="37">
        <f>'Modulo_D''Ordine_PE 26'!N80</f>
        <v>0</v>
      </c>
      <c r="L83" s="37">
        <f>'Modulo_D''Ordine_PE 26'!O80</f>
        <v>0</v>
      </c>
      <c r="M83" s="37">
        <f>'Modulo_D''Ordine_PE 26'!P80</f>
        <v>0</v>
      </c>
      <c r="N83" s="59">
        <f>'Modulo_D''Ordine_PE 26'!Q80</f>
        <v>0</v>
      </c>
    </row>
    <row r="84" spans="1:14" x14ac:dyDescent="0.3">
      <c r="A84" s="38" t="str">
        <f>'Modulo_D''Ordine_PE 26'!D81</f>
        <v>SMISURATA PREGHIERA</v>
      </c>
      <c r="B84" s="37" t="str">
        <f>'Modulo_D''Ordine_PE 26'!E81</f>
        <v>T-SHIRT</v>
      </c>
      <c r="C84" s="37" t="str">
        <f>'Modulo_D''Ordine_PE 26'!F81</f>
        <v>CORTA</v>
      </c>
      <c r="D84" s="37" t="str">
        <f>'Modulo_D''Ordine_PE 26'!G81</f>
        <v>BIO</v>
      </c>
      <c r="E84" s="37" t="str">
        <f>'Modulo_D''Ordine_PE 26'!H81</f>
        <v>bianca</v>
      </c>
      <c r="F84" s="37" t="str">
        <f>'Modulo_D''Ordine_PE 26'!I81</f>
        <v>nera</v>
      </c>
      <c r="G84" s="37">
        <f>'Modulo_D''Ordine_PE 26'!J81</f>
        <v>9.6</v>
      </c>
      <c r="H84" s="37">
        <f>'Modulo_D''Ordine_PE 26'!K81</f>
        <v>0</v>
      </c>
      <c r="I84" s="37">
        <f>'Modulo_D''Ordine_PE 26'!L81</f>
        <v>0</v>
      </c>
      <c r="J84" s="37">
        <f>'Modulo_D''Ordine_PE 26'!M81</f>
        <v>0</v>
      </c>
      <c r="K84" s="37">
        <f>'Modulo_D''Ordine_PE 26'!N81</f>
        <v>0</v>
      </c>
      <c r="L84" s="37">
        <f>'Modulo_D''Ordine_PE 26'!O81</f>
        <v>0</v>
      </c>
      <c r="M84" s="37">
        <f>'Modulo_D''Ordine_PE 26'!P81</f>
        <v>0</v>
      </c>
      <c r="N84" s="59">
        <f>'Modulo_D''Ordine_PE 26'!Q81</f>
        <v>0</v>
      </c>
    </row>
    <row r="85" spans="1:14" x14ac:dyDescent="0.3">
      <c r="A85" s="38" t="str">
        <f>'Modulo_D''Ordine_PE 26'!D82</f>
        <v>UN MATTO</v>
      </c>
      <c r="B85" s="37" t="str">
        <f>'Modulo_D''Ordine_PE 26'!E82</f>
        <v>T-SHIRT</v>
      </c>
      <c r="C85" s="37" t="str">
        <f>'Modulo_D''Ordine_PE 26'!F82</f>
        <v>CORTA</v>
      </c>
      <c r="D85" s="37" t="str">
        <f>'Modulo_D''Ordine_PE 26'!G82</f>
        <v>FAIR TRADE</v>
      </c>
      <c r="E85" s="37" t="str">
        <f>'Modulo_D''Ordine_PE 26'!H82</f>
        <v>BLU baltico</v>
      </c>
      <c r="F85" s="37" t="str">
        <f>'Modulo_D''Ordine_PE 26'!I82</f>
        <v>bianca</v>
      </c>
      <c r="G85" s="37">
        <f>'Modulo_D''Ordine_PE 26'!J82</f>
        <v>12.6</v>
      </c>
      <c r="H85" s="37">
        <f>'Modulo_D''Ordine_PE 26'!K82</f>
        <v>0</v>
      </c>
      <c r="I85" s="37">
        <f>'Modulo_D''Ordine_PE 26'!L82</f>
        <v>0</v>
      </c>
      <c r="J85" s="37">
        <f>'Modulo_D''Ordine_PE 26'!M82</f>
        <v>0</v>
      </c>
      <c r="K85" s="37">
        <f>'Modulo_D''Ordine_PE 26'!N82</f>
        <v>0</v>
      </c>
      <c r="L85" s="37">
        <f>'Modulo_D''Ordine_PE 26'!O82</f>
        <v>0</v>
      </c>
      <c r="M85" s="37">
        <f>'Modulo_D''Ordine_PE 26'!P82</f>
        <v>0</v>
      </c>
      <c r="N85" s="59">
        <f>'Modulo_D''Ordine_PE 26'!Q82</f>
        <v>0</v>
      </c>
    </row>
    <row r="86" spans="1:14" x14ac:dyDescent="0.3">
      <c r="A86" s="38" t="str">
        <f>'Modulo_D''Ordine_PE 26'!D83</f>
        <v>UN MATTO</v>
      </c>
      <c r="B86" s="37" t="str">
        <f>'Modulo_D''Ordine_PE 26'!E83</f>
        <v>T-SHIRT</v>
      </c>
      <c r="C86" s="37" t="str">
        <f>'Modulo_D''Ordine_PE 26'!F83</f>
        <v>CORTA</v>
      </c>
      <c r="D86" s="37" t="str">
        <f>'Modulo_D''Ordine_PE 26'!G83</f>
        <v>FAIR TRADE</v>
      </c>
      <c r="E86" s="37" t="str">
        <f>'Modulo_D''Ordine_PE 26'!H83</f>
        <v>nera</v>
      </c>
      <c r="F86" s="37" t="str">
        <f>'Modulo_D''Ordine_PE 26'!I83</f>
        <v>bianca</v>
      </c>
      <c r="G86" s="37">
        <f>'Modulo_D''Ordine_PE 26'!J83</f>
        <v>12.6</v>
      </c>
      <c r="H86" s="37">
        <f>'Modulo_D''Ordine_PE 26'!K83</f>
        <v>0</v>
      </c>
      <c r="I86" s="37">
        <f>'Modulo_D''Ordine_PE 26'!L83</f>
        <v>0</v>
      </c>
      <c r="J86" s="37">
        <f>'Modulo_D''Ordine_PE 26'!M83</f>
        <v>0</v>
      </c>
      <c r="K86" s="37">
        <f>'Modulo_D''Ordine_PE 26'!N83</f>
        <v>0</v>
      </c>
      <c r="L86" s="37">
        <f>'Modulo_D''Ordine_PE 26'!O83</f>
        <v>0</v>
      </c>
      <c r="M86" s="37">
        <f>'Modulo_D''Ordine_PE 26'!P83</f>
        <v>0</v>
      </c>
      <c r="N86" s="59">
        <f>'Modulo_D''Ordine_PE 26'!Q83</f>
        <v>0</v>
      </c>
    </row>
    <row r="87" spans="1:14" x14ac:dyDescent="0.3">
      <c r="A87" s="38" t="str">
        <f>'Modulo_D''Ordine_PE 26'!D84</f>
        <v>UN MATTO</v>
      </c>
      <c r="B87" s="37" t="str">
        <f>'Modulo_D''Ordine_PE 26'!E84</f>
        <v>T-SHIRT</v>
      </c>
      <c r="C87" s="37" t="str">
        <f>'Modulo_D''Ordine_PE 26'!F84</f>
        <v>CORTA</v>
      </c>
      <c r="D87" s="37" t="str">
        <f>'Modulo_D''Ordine_PE 26'!G84</f>
        <v>FAIR TRADE</v>
      </c>
      <c r="E87" s="37" t="str">
        <f>'Modulo_D''Ordine_PE 26'!H84</f>
        <v>rosso</v>
      </c>
      <c r="F87" s="37" t="str">
        <f>'Modulo_D''Ordine_PE 26'!I84</f>
        <v>bianca</v>
      </c>
      <c r="G87" s="37">
        <f>'Modulo_D''Ordine_PE 26'!J84</f>
        <v>12.6</v>
      </c>
      <c r="H87" s="37">
        <f>'Modulo_D''Ordine_PE 26'!K84</f>
        <v>0</v>
      </c>
      <c r="I87" s="37">
        <f>'Modulo_D''Ordine_PE 26'!L84</f>
        <v>0</v>
      </c>
      <c r="J87" s="37">
        <f>'Modulo_D''Ordine_PE 26'!M84</f>
        <v>0</v>
      </c>
      <c r="K87" s="37">
        <f>'Modulo_D''Ordine_PE 26'!N84</f>
        <v>0</v>
      </c>
      <c r="L87" s="37">
        <f>'Modulo_D''Ordine_PE 26'!O84</f>
        <v>0</v>
      </c>
      <c r="M87" s="37">
        <f>'Modulo_D''Ordine_PE 26'!P84</f>
        <v>0</v>
      </c>
      <c r="N87" s="59">
        <f>'Modulo_D''Ordine_PE 26'!Q84</f>
        <v>0</v>
      </c>
    </row>
    <row r="88" spans="1:14" x14ac:dyDescent="0.3">
      <c r="A88" s="38" t="str">
        <f>'Modulo_D''Ordine_PE 26'!D85</f>
        <v>UN MATTO</v>
      </c>
      <c r="B88" s="37" t="str">
        <f>'Modulo_D''Ordine_PE 26'!E85</f>
        <v>T-SHIRT</v>
      </c>
      <c r="C88" s="37" t="str">
        <f>'Modulo_D''Ordine_PE 26'!F85</f>
        <v>CORTA</v>
      </c>
      <c r="D88" s="37" t="str">
        <f>'Modulo_D''Ordine_PE 26'!G85</f>
        <v>FAIR TRADE</v>
      </c>
      <c r="E88" s="37" t="str">
        <f>'Modulo_D''Ordine_PE 26'!H85</f>
        <v>bianca</v>
      </c>
      <c r="F88" s="37" t="str">
        <f>'Modulo_D''Ordine_PE 26'!I85</f>
        <v>nera</v>
      </c>
      <c r="G88" s="37">
        <f>'Modulo_D''Ordine_PE 26'!J85</f>
        <v>12.6</v>
      </c>
      <c r="H88" s="37">
        <f>'Modulo_D''Ordine_PE 26'!K85</f>
        <v>0</v>
      </c>
      <c r="I88" s="37">
        <f>'Modulo_D''Ordine_PE 26'!L85</f>
        <v>0</v>
      </c>
      <c r="J88" s="37">
        <f>'Modulo_D''Ordine_PE 26'!M85</f>
        <v>0</v>
      </c>
      <c r="K88" s="37">
        <f>'Modulo_D''Ordine_PE 26'!N85</f>
        <v>0</v>
      </c>
      <c r="L88" s="37">
        <f>'Modulo_D''Ordine_PE 26'!O85</f>
        <v>0</v>
      </c>
      <c r="M88" s="37">
        <f>'Modulo_D''Ordine_PE 26'!P85</f>
        <v>0</v>
      </c>
      <c r="N88" s="59">
        <f>'Modulo_D''Ordine_PE 26'!Q85</f>
        <v>0</v>
      </c>
    </row>
    <row r="89" spans="1:14" x14ac:dyDescent="0.3">
      <c r="A89" s="38" t="str">
        <f>'Modulo_D''Ordine_PE 26'!D86</f>
        <v>UN MATTO</v>
      </c>
      <c r="B89" s="37" t="str">
        <f>'Modulo_D''Ordine_PE 26'!E86</f>
        <v>T-SHIRT DONNA</v>
      </c>
      <c r="C89" s="37" t="str">
        <f>'Modulo_D''Ordine_PE 26'!F86</f>
        <v>CORTA</v>
      </c>
      <c r="D89" s="37" t="str">
        <f>'Modulo_D''Ordine_PE 26'!G86</f>
        <v>FAIR TRADE</v>
      </c>
      <c r="E89" s="37" t="str">
        <f>'Modulo_D''Ordine_PE 26'!H86</f>
        <v>bianca</v>
      </c>
      <c r="F89" s="37" t="str">
        <f>'Modulo_D''Ordine_PE 26'!I86</f>
        <v>nera</v>
      </c>
      <c r="G89" s="37">
        <f>'Modulo_D''Ordine_PE 26'!J86</f>
        <v>12.6</v>
      </c>
      <c r="H89" s="37">
        <f>'Modulo_D''Ordine_PE 26'!K86</f>
        <v>0</v>
      </c>
      <c r="I89" s="37">
        <f>'Modulo_D''Ordine_PE 26'!L86</f>
        <v>0</v>
      </c>
      <c r="J89" s="37">
        <f>'Modulo_D''Ordine_PE 26'!M86</f>
        <v>0</v>
      </c>
      <c r="K89" s="37">
        <f>'Modulo_D''Ordine_PE 26'!N86</f>
        <v>0</v>
      </c>
      <c r="L89" s="37">
        <f>'Modulo_D''Ordine_PE 26'!O86</f>
        <v>0</v>
      </c>
      <c r="M89" s="37">
        <f>'Modulo_D''Ordine_PE 26'!P86</f>
        <v>0</v>
      </c>
      <c r="N89" s="59">
        <f>'Modulo_D''Ordine_PE 26'!Q86</f>
        <v>0</v>
      </c>
    </row>
    <row r="90" spans="1:14" x14ac:dyDescent="0.3">
      <c r="A90" s="38" t="str">
        <f>'Modulo_D''Ordine_PE 26'!D87</f>
        <v>UN MATTO</v>
      </c>
      <c r="B90" s="37" t="str">
        <f>'Modulo_D''Ordine_PE 26'!E87</f>
        <v>T-SHIRT</v>
      </c>
      <c r="C90" s="37" t="str">
        <f>'Modulo_D''Ordine_PE 26'!F87</f>
        <v>CORTA</v>
      </c>
      <c r="D90" s="37" t="str">
        <f>'Modulo_D''Ordine_PE 26'!G87</f>
        <v>BIO</v>
      </c>
      <c r="E90" s="37" t="str">
        <f>'Modulo_D''Ordine_PE 26'!H87</f>
        <v>blu navy</v>
      </c>
      <c r="F90" s="37" t="str">
        <f>'Modulo_D''Ordine_PE 26'!I87</f>
        <v>bianca</v>
      </c>
      <c r="G90" s="37">
        <f>'Modulo_D''Ordine_PE 26'!J87</f>
        <v>9.6</v>
      </c>
      <c r="H90" s="37">
        <f>'Modulo_D''Ordine_PE 26'!K87</f>
        <v>0</v>
      </c>
      <c r="I90" s="37">
        <f>'Modulo_D''Ordine_PE 26'!L87</f>
        <v>0</v>
      </c>
      <c r="J90" s="37">
        <f>'Modulo_D''Ordine_PE 26'!M87</f>
        <v>0</v>
      </c>
      <c r="K90" s="37">
        <f>'Modulo_D''Ordine_PE 26'!N87</f>
        <v>0</v>
      </c>
      <c r="L90" s="37">
        <f>'Modulo_D''Ordine_PE 26'!O87</f>
        <v>0</v>
      </c>
      <c r="M90" s="37">
        <f>'Modulo_D''Ordine_PE 26'!P87</f>
        <v>0</v>
      </c>
      <c r="N90" s="59">
        <f>'Modulo_D''Ordine_PE 26'!Q87</f>
        <v>0</v>
      </c>
    </row>
    <row r="91" spans="1:14" x14ac:dyDescent="0.3">
      <c r="A91" s="38" t="str">
        <f>'Modulo_D''Ordine_PE 26'!D88</f>
        <v>UN MATTO</v>
      </c>
      <c r="B91" s="37" t="str">
        <f>'Modulo_D''Ordine_PE 26'!E88</f>
        <v>T-SHIRT</v>
      </c>
      <c r="C91" s="37" t="str">
        <f>'Modulo_D''Ordine_PE 26'!F88</f>
        <v>CORTA</v>
      </c>
      <c r="D91" s="37" t="str">
        <f>'Modulo_D''Ordine_PE 26'!G88</f>
        <v>BIO</v>
      </c>
      <c r="E91" s="37" t="str">
        <f>'Modulo_D''Ordine_PE 26'!H88</f>
        <v>nera</v>
      </c>
      <c r="F91" s="37" t="str">
        <f>'Modulo_D''Ordine_PE 26'!I88</f>
        <v>bianca</v>
      </c>
      <c r="G91" s="37">
        <f>'Modulo_D''Ordine_PE 26'!J88</f>
        <v>9.6</v>
      </c>
      <c r="H91" s="37">
        <f>'Modulo_D''Ordine_PE 26'!K88</f>
        <v>0</v>
      </c>
      <c r="I91" s="37">
        <f>'Modulo_D''Ordine_PE 26'!L88</f>
        <v>0</v>
      </c>
      <c r="J91" s="37">
        <f>'Modulo_D''Ordine_PE 26'!M88</f>
        <v>0</v>
      </c>
      <c r="K91" s="37">
        <f>'Modulo_D''Ordine_PE 26'!N88</f>
        <v>0</v>
      </c>
      <c r="L91" s="37">
        <f>'Modulo_D''Ordine_PE 26'!O88</f>
        <v>0</v>
      </c>
      <c r="M91" s="37">
        <f>'Modulo_D''Ordine_PE 26'!P88</f>
        <v>0</v>
      </c>
      <c r="N91" s="59">
        <f>'Modulo_D''Ordine_PE 26'!Q88</f>
        <v>0</v>
      </c>
    </row>
    <row r="92" spans="1:14" x14ac:dyDescent="0.3">
      <c r="A92" s="38" t="str">
        <f>'Modulo_D''Ordine_PE 26'!D89</f>
        <v>UN MATTO</v>
      </c>
      <c r="B92" s="37" t="str">
        <f>'Modulo_D''Ordine_PE 26'!E89</f>
        <v>T-SHIRT</v>
      </c>
      <c r="C92" s="37" t="str">
        <f>'Modulo_D''Ordine_PE 26'!F89</f>
        <v>CORTA</v>
      </c>
      <c r="D92" s="37" t="str">
        <f>'Modulo_D''Ordine_PE 26'!G89</f>
        <v>BIO</v>
      </c>
      <c r="E92" s="37" t="str">
        <f>'Modulo_D''Ordine_PE 26'!H89</f>
        <v>rosso</v>
      </c>
      <c r="F92" s="37" t="str">
        <f>'Modulo_D''Ordine_PE 26'!I89</f>
        <v>bianca</v>
      </c>
      <c r="G92" s="37">
        <f>'Modulo_D''Ordine_PE 26'!J89</f>
        <v>9.6</v>
      </c>
      <c r="H92" s="37">
        <f>'Modulo_D''Ordine_PE 26'!K89</f>
        <v>0</v>
      </c>
      <c r="I92" s="37">
        <f>'Modulo_D''Ordine_PE 26'!L89</f>
        <v>0</v>
      </c>
      <c r="J92" s="37">
        <f>'Modulo_D''Ordine_PE 26'!M89</f>
        <v>0</v>
      </c>
      <c r="K92" s="37">
        <f>'Modulo_D''Ordine_PE 26'!N89</f>
        <v>0</v>
      </c>
      <c r="L92" s="37">
        <f>'Modulo_D''Ordine_PE 26'!O89</f>
        <v>0</v>
      </c>
      <c r="M92" s="37">
        <f>'Modulo_D''Ordine_PE 26'!P89</f>
        <v>0</v>
      </c>
      <c r="N92" s="59">
        <f>'Modulo_D''Ordine_PE 26'!Q89</f>
        <v>0</v>
      </c>
    </row>
    <row r="93" spans="1:14" x14ac:dyDescent="0.3">
      <c r="A93" s="38" t="str">
        <f>'Modulo_D''Ordine_PE 26'!D90</f>
        <v>UN MATTO</v>
      </c>
      <c r="B93" s="37" t="str">
        <f>'Modulo_D''Ordine_PE 26'!E90</f>
        <v>T-SHIRT</v>
      </c>
      <c r="C93" s="37" t="str">
        <f>'Modulo_D''Ordine_PE 26'!F90</f>
        <v>CORTA</v>
      </c>
      <c r="D93" s="37" t="str">
        <f>'Modulo_D''Ordine_PE 26'!G90</f>
        <v>BIO</v>
      </c>
      <c r="E93" s="37" t="str">
        <f>'Modulo_D''Ordine_PE 26'!H90</f>
        <v>bianca</v>
      </c>
      <c r="F93" s="37" t="str">
        <f>'Modulo_D''Ordine_PE 26'!I90</f>
        <v>nera</v>
      </c>
      <c r="G93" s="37">
        <f>'Modulo_D''Ordine_PE 26'!J90</f>
        <v>9.6</v>
      </c>
      <c r="H93" s="37">
        <f>'Modulo_D''Ordine_PE 26'!K90</f>
        <v>0</v>
      </c>
      <c r="I93" s="37">
        <f>'Modulo_D''Ordine_PE 26'!L90</f>
        <v>0</v>
      </c>
      <c r="J93" s="37">
        <f>'Modulo_D''Ordine_PE 26'!M90</f>
        <v>0</v>
      </c>
      <c r="K93" s="37">
        <f>'Modulo_D''Ordine_PE 26'!N90</f>
        <v>0</v>
      </c>
      <c r="L93" s="37">
        <f>'Modulo_D''Ordine_PE 26'!O90</f>
        <v>0</v>
      </c>
      <c r="M93" s="37">
        <f>'Modulo_D''Ordine_PE 26'!P90</f>
        <v>0</v>
      </c>
      <c r="N93" s="59">
        <f>'Modulo_D''Ordine_PE 26'!Q90</f>
        <v>0</v>
      </c>
    </row>
    <row r="94" spans="1:14" x14ac:dyDescent="0.3">
      <c r="A94" s="38" t="str">
        <f>'Modulo_D''Ordine_PE 26'!D91</f>
        <v>VIA DEL CAMPO</v>
      </c>
      <c r="B94" s="37" t="str">
        <f>'Modulo_D''Ordine_PE 26'!E91</f>
        <v>T-SHIRT</v>
      </c>
      <c r="C94" s="37" t="str">
        <f>'Modulo_D''Ordine_PE 26'!F91</f>
        <v>CORTA</v>
      </c>
      <c r="D94" s="37" t="str">
        <f>'Modulo_D''Ordine_PE 26'!G91</f>
        <v>FAIR TRADE</v>
      </c>
      <c r="E94" s="37" t="str">
        <f>'Modulo_D''Ordine_PE 26'!H91</f>
        <v>BLU baltico</v>
      </c>
      <c r="F94" s="37" t="str">
        <f>'Modulo_D''Ordine_PE 26'!I91</f>
        <v>bianca</v>
      </c>
      <c r="G94" s="37">
        <f>'Modulo_D''Ordine_PE 26'!J91</f>
        <v>12.6</v>
      </c>
      <c r="H94" s="37">
        <f>'Modulo_D''Ordine_PE 26'!K91</f>
        <v>0</v>
      </c>
      <c r="I94" s="37">
        <f>'Modulo_D''Ordine_PE 26'!L91</f>
        <v>0</v>
      </c>
      <c r="J94" s="37">
        <f>'Modulo_D''Ordine_PE 26'!M91</f>
        <v>0</v>
      </c>
      <c r="K94" s="37">
        <f>'Modulo_D''Ordine_PE 26'!N91</f>
        <v>0</v>
      </c>
      <c r="L94" s="37">
        <f>'Modulo_D''Ordine_PE 26'!O91</f>
        <v>0</v>
      </c>
      <c r="M94" s="37">
        <f>'Modulo_D''Ordine_PE 26'!P91</f>
        <v>0</v>
      </c>
      <c r="N94" s="59">
        <f>'Modulo_D''Ordine_PE 26'!Q91</f>
        <v>0</v>
      </c>
    </row>
    <row r="95" spans="1:14" x14ac:dyDescent="0.3">
      <c r="A95" s="38" t="str">
        <f>'Modulo_D''Ordine_PE 26'!D92</f>
        <v>VIA DEL CAMPO</v>
      </c>
      <c r="B95" s="37" t="str">
        <f>'Modulo_D''Ordine_PE 26'!E92</f>
        <v>T-SHIRT</v>
      </c>
      <c r="C95" s="37" t="str">
        <f>'Modulo_D''Ordine_PE 26'!F92</f>
        <v>CORTA</v>
      </c>
      <c r="D95" s="37" t="str">
        <f>'Modulo_D''Ordine_PE 26'!G92</f>
        <v>FAIR TRADE</v>
      </c>
      <c r="E95" s="37" t="str">
        <f>'Modulo_D''Ordine_PE 26'!H92</f>
        <v>nera</v>
      </c>
      <c r="F95" s="37" t="str">
        <f>'Modulo_D''Ordine_PE 26'!I92</f>
        <v>bianca</v>
      </c>
      <c r="G95" s="37">
        <f>'Modulo_D''Ordine_PE 26'!J92</f>
        <v>12.6</v>
      </c>
      <c r="H95" s="37">
        <f>'Modulo_D''Ordine_PE 26'!K92</f>
        <v>0</v>
      </c>
      <c r="I95" s="37">
        <f>'Modulo_D''Ordine_PE 26'!L92</f>
        <v>0</v>
      </c>
      <c r="J95" s="37">
        <f>'Modulo_D''Ordine_PE 26'!M92</f>
        <v>0</v>
      </c>
      <c r="K95" s="37">
        <f>'Modulo_D''Ordine_PE 26'!N92</f>
        <v>0</v>
      </c>
      <c r="L95" s="37">
        <f>'Modulo_D''Ordine_PE 26'!O92</f>
        <v>0</v>
      </c>
      <c r="M95" s="37">
        <f>'Modulo_D''Ordine_PE 26'!P92</f>
        <v>0</v>
      </c>
      <c r="N95" s="59">
        <f>'Modulo_D''Ordine_PE 26'!Q92</f>
        <v>0</v>
      </c>
    </row>
    <row r="96" spans="1:14" x14ac:dyDescent="0.3">
      <c r="A96" s="38" t="str">
        <f>'Modulo_D''Ordine_PE 26'!D93</f>
        <v>VIA DEL CAMPO</v>
      </c>
      <c r="B96" s="37" t="str">
        <f>'Modulo_D''Ordine_PE 26'!E93</f>
        <v>T-SHIRT</v>
      </c>
      <c r="C96" s="37" t="str">
        <f>'Modulo_D''Ordine_PE 26'!F93</f>
        <v>CORTA</v>
      </c>
      <c r="D96" s="37" t="str">
        <f>'Modulo_D''Ordine_PE 26'!G93</f>
        <v>FAIR TRADE</v>
      </c>
      <c r="E96" s="37" t="str">
        <f>'Modulo_D''Ordine_PE 26'!H93</f>
        <v>rosso</v>
      </c>
      <c r="F96" s="37" t="str">
        <f>'Modulo_D''Ordine_PE 26'!I93</f>
        <v>bianca</v>
      </c>
      <c r="G96" s="37">
        <f>'Modulo_D''Ordine_PE 26'!J93</f>
        <v>12.6</v>
      </c>
      <c r="H96" s="37">
        <f>'Modulo_D''Ordine_PE 26'!K93</f>
        <v>0</v>
      </c>
      <c r="I96" s="37">
        <f>'Modulo_D''Ordine_PE 26'!L93</f>
        <v>0</v>
      </c>
      <c r="J96" s="37">
        <f>'Modulo_D''Ordine_PE 26'!M93</f>
        <v>0</v>
      </c>
      <c r="K96" s="37">
        <f>'Modulo_D''Ordine_PE 26'!N93</f>
        <v>0</v>
      </c>
      <c r="L96" s="37">
        <f>'Modulo_D''Ordine_PE 26'!O93</f>
        <v>0</v>
      </c>
      <c r="M96" s="37">
        <f>'Modulo_D''Ordine_PE 26'!P93</f>
        <v>0</v>
      </c>
      <c r="N96" s="59">
        <f>'Modulo_D''Ordine_PE 26'!Q93</f>
        <v>0</v>
      </c>
    </row>
    <row r="97" spans="1:14" x14ac:dyDescent="0.3">
      <c r="A97" s="38" t="str">
        <f>'Modulo_D''Ordine_PE 26'!D94</f>
        <v>VIA DEL CAMPO</v>
      </c>
      <c r="B97" s="37" t="str">
        <f>'Modulo_D''Ordine_PE 26'!E94</f>
        <v>T-SHIRT</v>
      </c>
      <c r="C97" s="37" t="str">
        <f>'Modulo_D''Ordine_PE 26'!F94</f>
        <v>CORTA</v>
      </c>
      <c r="D97" s="37" t="str">
        <f>'Modulo_D''Ordine_PE 26'!G94</f>
        <v>FAIR TRADE</v>
      </c>
      <c r="E97" s="37" t="str">
        <f>'Modulo_D''Ordine_PE 26'!H94</f>
        <v>bianca</v>
      </c>
      <c r="F97" s="37" t="str">
        <f>'Modulo_D''Ordine_PE 26'!I94</f>
        <v>nera</v>
      </c>
      <c r="G97" s="37">
        <f>'Modulo_D''Ordine_PE 26'!J94</f>
        <v>12.6</v>
      </c>
      <c r="H97" s="37">
        <f>'Modulo_D''Ordine_PE 26'!K94</f>
        <v>0</v>
      </c>
      <c r="I97" s="37">
        <f>'Modulo_D''Ordine_PE 26'!L94</f>
        <v>0</v>
      </c>
      <c r="J97" s="37">
        <f>'Modulo_D''Ordine_PE 26'!M94</f>
        <v>0</v>
      </c>
      <c r="K97" s="37">
        <f>'Modulo_D''Ordine_PE 26'!N94</f>
        <v>0</v>
      </c>
      <c r="L97" s="37">
        <f>'Modulo_D''Ordine_PE 26'!O94</f>
        <v>0</v>
      </c>
      <c r="M97" s="37">
        <f>'Modulo_D''Ordine_PE 26'!P94</f>
        <v>0</v>
      </c>
      <c r="N97" s="59">
        <f>'Modulo_D''Ordine_PE 26'!Q94</f>
        <v>0</v>
      </c>
    </row>
    <row r="98" spans="1:14" x14ac:dyDescent="0.3">
      <c r="A98" s="38" t="str">
        <f>'Modulo_D''Ordine_PE 26'!D95</f>
        <v>VIA DEL CAMPO</v>
      </c>
      <c r="B98" s="37" t="str">
        <f>'Modulo_D''Ordine_PE 26'!E95</f>
        <v>T-SHIRT DONNA</v>
      </c>
      <c r="C98" s="37" t="str">
        <f>'Modulo_D''Ordine_PE 26'!F95</f>
        <v>CORTA</v>
      </c>
      <c r="D98" s="37" t="str">
        <f>'Modulo_D''Ordine_PE 26'!G95</f>
        <v>FAIR TRADE</v>
      </c>
      <c r="E98" s="37" t="str">
        <f>'Modulo_D''Ordine_PE 26'!H95</f>
        <v>bianca</v>
      </c>
      <c r="F98" s="37" t="str">
        <f>'Modulo_D''Ordine_PE 26'!I95</f>
        <v>nera</v>
      </c>
      <c r="G98" s="37">
        <f>'Modulo_D''Ordine_PE 26'!J95</f>
        <v>12.6</v>
      </c>
      <c r="H98" s="37">
        <f>'Modulo_D''Ordine_PE 26'!K95</f>
        <v>0</v>
      </c>
      <c r="I98" s="37">
        <f>'Modulo_D''Ordine_PE 26'!L95</f>
        <v>0</v>
      </c>
      <c r="J98" s="37">
        <f>'Modulo_D''Ordine_PE 26'!M95</f>
        <v>0</v>
      </c>
      <c r="K98" s="37">
        <f>'Modulo_D''Ordine_PE 26'!N95</f>
        <v>0</v>
      </c>
      <c r="L98" s="37">
        <f>'Modulo_D''Ordine_PE 26'!O95</f>
        <v>0</v>
      </c>
      <c r="M98" s="37">
        <f>'Modulo_D''Ordine_PE 26'!P95</f>
        <v>0</v>
      </c>
      <c r="N98" s="59">
        <f>'Modulo_D''Ordine_PE 26'!Q95</f>
        <v>0</v>
      </c>
    </row>
    <row r="99" spans="1:14" x14ac:dyDescent="0.3">
      <c r="A99" s="38" t="str">
        <f>'Modulo_D''Ordine_PE 26'!D96</f>
        <v>VIA DEL CAMPO</v>
      </c>
      <c r="B99" s="37" t="str">
        <f>'Modulo_D''Ordine_PE 26'!E96</f>
        <v>T-SHIRT</v>
      </c>
      <c r="C99" s="37" t="str">
        <f>'Modulo_D''Ordine_PE 26'!F96</f>
        <v>CORTA</v>
      </c>
      <c r="D99" s="37" t="str">
        <f>'Modulo_D''Ordine_PE 26'!G96</f>
        <v>BIO</v>
      </c>
      <c r="E99" s="37" t="str">
        <f>'Modulo_D''Ordine_PE 26'!H96</f>
        <v>blu navy</v>
      </c>
      <c r="F99" s="37" t="str">
        <f>'Modulo_D''Ordine_PE 26'!I96</f>
        <v>bianca</v>
      </c>
      <c r="G99" s="37">
        <f>'Modulo_D''Ordine_PE 26'!J96</f>
        <v>9.6</v>
      </c>
      <c r="H99" s="37">
        <f>'Modulo_D''Ordine_PE 26'!K96</f>
        <v>0</v>
      </c>
      <c r="I99" s="37">
        <f>'Modulo_D''Ordine_PE 26'!L96</f>
        <v>0</v>
      </c>
      <c r="J99" s="37">
        <f>'Modulo_D''Ordine_PE 26'!M96</f>
        <v>0</v>
      </c>
      <c r="K99" s="37">
        <f>'Modulo_D''Ordine_PE 26'!N96</f>
        <v>0</v>
      </c>
      <c r="L99" s="37">
        <f>'Modulo_D''Ordine_PE 26'!O96</f>
        <v>0</v>
      </c>
      <c r="M99" s="37">
        <f>'Modulo_D''Ordine_PE 26'!P96</f>
        <v>0</v>
      </c>
      <c r="N99" s="59">
        <f>'Modulo_D''Ordine_PE 26'!Q96</f>
        <v>0</v>
      </c>
    </row>
    <row r="100" spans="1:14" x14ac:dyDescent="0.3">
      <c r="A100" s="38" t="str">
        <f>'Modulo_D''Ordine_PE 26'!D97</f>
        <v>VIA DEL CAMPO</v>
      </c>
      <c r="B100" s="37" t="str">
        <f>'Modulo_D''Ordine_PE 26'!E97</f>
        <v>T-SHIRT</v>
      </c>
      <c r="C100" s="37" t="str">
        <f>'Modulo_D''Ordine_PE 26'!F97</f>
        <v>CORTA</v>
      </c>
      <c r="D100" s="37" t="str">
        <f>'Modulo_D''Ordine_PE 26'!G97</f>
        <v>BIO</v>
      </c>
      <c r="E100" s="37" t="str">
        <f>'Modulo_D''Ordine_PE 26'!H97</f>
        <v>nera</v>
      </c>
      <c r="F100" s="37" t="str">
        <f>'Modulo_D''Ordine_PE 26'!I97</f>
        <v>bianca</v>
      </c>
      <c r="G100" s="37">
        <f>'Modulo_D''Ordine_PE 26'!J97</f>
        <v>9.6</v>
      </c>
      <c r="H100" s="37">
        <f>'Modulo_D''Ordine_PE 26'!K97</f>
        <v>0</v>
      </c>
      <c r="I100" s="37">
        <f>'Modulo_D''Ordine_PE 26'!L97</f>
        <v>0</v>
      </c>
      <c r="J100" s="37">
        <f>'Modulo_D''Ordine_PE 26'!M97</f>
        <v>0</v>
      </c>
      <c r="K100" s="37">
        <f>'Modulo_D''Ordine_PE 26'!N97</f>
        <v>0</v>
      </c>
      <c r="L100" s="37">
        <f>'Modulo_D''Ordine_PE 26'!O97</f>
        <v>0</v>
      </c>
      <c r="M100" s="37">
        <f>'Modulo_D''Ordine_PE 26'!P97</f>
        <v>0</v>
      </c>
      <c r="N100" s="59">
        <f>'Modulo_D''Ordine_PE 26'!Q97</f>
        <v>0</v>
      </c>
    </row>
    <row r="101" spans="1:14" x14ac:dyDescent="0.3">
      <c r="A101" s="38" t="str">
        <f>'Modulo_D''Ordine_PE 26'!D98</f>
        <v>VIA DEL CAMPO</v>
      </c>
      <c r="B101" s="37" t="str">
        <f>'Modulo_D''Ordine_PE 26'!E98</f>
        <v>T-SHIRT</v>
      </c>
      <c r="C101" s="37" t="str">
        <f>'Modulo_D''Ordine_PE 26'!F98</f>
        <v>CORTA</v>
      </c>
      <c r="D101" s="37" t="str">
        <f>'Modulo_D''Ordine_PE 26'!G98</f>
        <v>BIO</v>
      </c>
      <c r="E101" s="37" t="str">
        <f>'Modulo_D''Ordine_PE 26'!H98</f>
        <v>rosso</v>
      </c>
      <c r="F101" s="37" t="str">
        <f>'Modulo_D''Ordine_PE 26'!I98</f>
        <v>bianca</v>
      </c>
      <c r="G101" s="37">
        <f>'Modulo_D''Ordine_PE 26'!J98</f>
        <v>9.6</v>
      </c>
      <c r="H101" s="37">
        <f>'Modulo_D''Ordine_PE 26'!K98</f>
        <v>0</v>
      </c>
      <c r="I101" s="37">
        <f>'Modulo_D''Ordine_PE 26'!L98</f>
        <v>0</v>
      </c>
      <c r="J101" s="37">
        <f>'Modulo_D''Ordine_PE 26'!M98</f>
        <v>0</v>
      </c>
      <c r="K101" s="37">
        <f>'Modulo_D''Ordine_PE 26'!N98</f>
        <v>0</v>
      </c>
      <c r="L101" s="37">
        <f>'Modulo_D''Ordine_PE 26'!O98</f>
        <v>0</v>
      </c>
      <c r="M101" s="37">
        <f>'Modulo_D''Ordine_PE 26'!P98</f>
        <v>0</v>
      </c>
      <c r="N101" s="59">
        <f>'Modulo_D''Ordine_PE 26'!Q98</f>
        <v>0</v>
      </c>
    </row>
    <row r="102" spans="1:14" x14ac:dyDescent="0.3">
      <c r="A102" s="38" t="str">
        <f>'Modulo_D''Ordine_PE 26'!D99</f>
        <v>VIA DEL CAMPO</v>
      </c>
      <c r="B102" s="37" t="str">
        <f>'Modulo_D''Ordine_PE 26'!E99</f>
        <v>T-SHIRT</v>
      </c>
      <c r="C102" s="37" t="str">
        <f>'Modulo_D''Ordine_PE 26'!F99</f>
        <v>CORTA</v>
      </c>
      <c r="D102" s="37" t="str">
        <f>'Modulo_D''Ordine_PE 26'!G99</f>
        <v>BIO</v>
      </c>
      <c r="E102" s="37" t="str">
        <f>'Modulo_D''Ordine_PE 26'!H99</f>
        <v>bianca</v>
      </c>
      <c r="F102" s="37" t="str">
        <f>'Modulo_D''Ordine_PE 26'!I99</f>
        <v>nera</v>
      </c>
      <c r="G102" s="37">
        <f>'Modulo_D''Ordine_PE 26'!J99</f>
        <v>9.6</v>
      </c>
      <c r="H102" s="37">
        <f>'Modulo_D''Ordine_PE 26'!K99</f>
        <v>0</v>
      </c>
      <c r="I102" s="37">
        <f>'Modulo_D''Ordine_PE 26'!L99</f>
        <v>0</v>
      </c>
      <c r="J102" s="37">
        <f>'Modulo_D''Ordine_PE 26'!M99</f>
        <v>0</v>
      </c>
      <c r="K102" s="37">
        <f>'Modulo_D''Ordine_PE 26'!N99</f>
        <v>0</v>
      </c>
      <c r="L102" s="37">
        <f>'Modulo_D''Ordine_PE 26'!O99</f>
        <v>0</v>
      </c>
      <c r="M102" s="37">
        <f>'Modulo_D''Ordine_PE 26'!P99</f>
        <v>0</v>
      </c>
      <c r="N102" s="59">
        <f>'Modulo_D''Ordine_PE 26'!Q99</f>
        <v>0</v>
      </c>
    </row>
    <row r="103" spans="1:14" x14ac:dyDescent="0.3">
      <c r="A103" s="38" t="str">
        <f>'Modulo_D''Ordine_PE 26'!D100</f>
        <v>CANZONE DI NOTTE N°2</v>
      </c>
      <c r="B103" s="37" t="str">
        <f>'Modulo_D''Ordine_PE 26'!E100</f>
        <v>T-SHIRT</v>
      </c>
      <c r="C103" s="37" t="str">
        <f>'Modulo_D''Ordine_PE 26'!F100</f>
        <v>CORTA</v>
      </c>
      <c r="D103" s="37" t="str">
        <f>'Modulo_D''Ordine_PE 26'!G100</f>
        <v>FAIR TRADE</v>
      </c>
      <c r="E103" s="37" t="str">
        <f>'Modulo_D''Ordine_PE 26'!H100</f>
        <v>BLU baltico</v>
      </c>
      <c r="F103" s="37" t="str">
        <f>'Modulo_D''Ordine_PE 26'!I100</f>
        <v>bianca</v>
      </c>
      <c r="G103" s="37">
        <f>'Modulo_D''Ordine_PE 26'!J100</f>
        <v>12.6</v>
      </c>
      <c r="H103" s="37">
        <f>'Modulo_D''Ordine_PE 26'!K100</f>
        <v>0</v>
      </c>
      <c r="I103" s="37">
        <f>'Modulo_D''Ordine_PE 26'!L100</f>
        <v>0</v>
      </c>
      <c r="J103" s="37">
        <f>'Modulo_D''Ordine_PE 26'!M100</f>
        <v>0</v>
      </c>
      <c r="K103" s="37">
        <f>'Modulo_D''Ordine_PE 26'!N100</f>
        <v>0</v>
      </c>
      <c r="L103" s="37">
        <f>'Modulo_D''Ordine_PE 26'!O100</f>
        <v>0</v>
      </c>
      <c r="M103" s="37">
        <f>'Modulo_D''Ordine_PE 26'!P100</f>
        <v>0</v>
      </c>
      <c r="N103" s="59">
        <f>'Modulo_D''Ordine_PE 26'!Q100</f>
        <v>0</v>
      </c>
    </row>
    <row r="104" spans="1:14" x14ac:dyDescent="0.3">
      <c r="A104" s="38" t="str">
        <f>'Modulo_D''Ordine_PE 26'!D101</f>
        <v>CANZONE DI NOTTE N°2</v>
      </c>
      <c r="B104" s="37" t="str">
        <f>'Modulo_D''Ordine_PE 26'!E101</f>
        <v>T-SHIRT</v>
      </c>
      <c r="C104" s="37" t="str">
        <f>'Modulo_D''Ordine_PE 26'!F101</f>
        <v>CORTA</v>
      </c>
      <c r="D104" s="37" t="str">
        <f>'Modulo_D''Ordine_PE 26'!G101</f>
        <v>FAIR TRADE</v>
      </c>
      <c r="E104" s="37" t="str">
        <f>'Modulo_D''Ordine_PE 26'!H101</f>
        <v>nera</v>
      </c>
      <c r="F104" s="37" t="str">
        <f>'Modulo_D''Ordine_PE 26'!I101</f>
        <v>bianca</v>
      </c>
      <c r="G104" s="37">
        <f>'Modulo_D''Ordine_PE 26'!J101</f>
        <v>12.6</v>
      </c>
      <c r="H104" s="37">
        <f>'Modulo_D''Ordine_PE 26'!K101</f>
        <v>0</v>
      </c>
      <c r="I104" s="37">
        <f>'Modulo_D''Ordine_PE 26'!L101</f>
        <v>0</v>
      </c>
      <c r="J104" s="37">
        <f>'Modulo_D''Ordine_PE 26'!M101</f>
        <v>0</v>
      </c>
      <c r="K104" s="37">
        <f>'Modulo_D''Ordine_PE 26'!N101</f>
        <v>0</v>
      </c>
      <c r="L104" s="37">
        <f>'Modulo_D''Ordine_PE 26'!O101</f>
        <v>0</v>
      </c>
      <c r="M104" s="37">
        <f>'Modulo_D''Ordine_PE 26'!P101</f>
        <v>0</v>
      </c>
      <c r="N104" s="59">
        <f>'Modulo_D''Ordine_PE 26'!Q101</f>
        <v>0</v>
      </c>
    </row>
    <row r="105" spans="1:14" x14ac:dyDescent="0.3">
      <c r="A105" s="38" t="str">
        <f>'Modulo_D''Ordine_PE 26'!D102</f>
        <v>CANZONE DI NOTTE N°2</v>
      </c>
      <c r="B105" s="37" t="str">
        <f>'Modulo_D''Ordine_PE 26'!E102</f>
        <v>T-SHIRT</v>
      </c>
      <c r="C105" s="37" t="str">
        <f>'Modulo_D''Ordine_PE 26'!F102</f>
        <v>CORTA</v>
      </c>
      <c r="D105" s="37" t="str">
        <f>'Modulo_D''Ordine_PE 26'!G102</f>
        <v>FAIR TRADE</v>
      </c>
      <c r="E105" s="37" t="str">
        <f>'Modulo_D''Ordine_PE 26'!H102</f>
        <v>rosso</v>
      </c>
      <c r="F105" s="37" t="str">
        <f>'Modulo_D''Ordine_PE 26'!I102</f>
        <v>bianca</v>
      </c>
      <c r="G105" s="37">
        <f>'Modulo_D''Ordine_PE 26'!J102</f>
        <v>12.6</v>
      </c>
      <c r="H105" s="37">
        <f>'Modulo_D''Ordine_PE 26'!K102</f>
        <v>0</v>
      </c>
      <c r="I105" s="37">
        <f>'Modulo_D''Ordine_PE 26'!L102</f>
        <v>0</v>
      </c>
      <c r="J105" s="37">
        <f>'Modulo_D''Ordine_PE 26'!M102</f>
        <v>0</v>
      </c>
      <c r="K105" s="37">
        <f>'Modulo_D''Ordine_PE 26'!N102</f>
        <v>0</v>
      </c>
      <c r="L105" s="37">
        <f>'Modulo_D''Ordine_PE 26'!O102</f>
        <v>0</v>
      </c>
      <c r="M105" s="37">
        <f>'Modulo_D''Ordine_PE 26'!P102</f>
        <v>0</v>
      </c>
      <c r="N105" s="59">
        <f>'Modulo_D''Ordine_PE 26'!Q102</f>
        <v>0</v>
      </c>
    </row>
    <row r="106" spans="1:14" x14ac:dyDescent="0.3">
      <c r="A106" s="38" t="str">
        <f>'Modulo_D''Ordine_PE 26'!D103</f>
        <v>CANZONE DI NOTTE N°2</v>
      </c>
      <c r="B106" s="37" t="str">
        <f>'Modulo_D''Ordine_PE 26'!E103</f>
        <v>T-SHIRT</v>
      </c>
      <c r="C106" s="37" t="str">
        <f>'Modulo_D''Ordine_PE 26'!F103</f>
        <v>CORTA</v>
      </c>
      <c r="D106" s="37" t="str">
        <f>'Modulo_D''Ordine_PE 26'!G103</f>
        <v>FAIR TRADE</v>
      </c>
      <c r="E106" s="37" t="str">
        <f>'Modulo_D''Ordine_PE 26'!H103</f>
        <v>bianca</v>
      </c>
      <c r="F106" s="37" t="str">
        <f>'Modulo_D''Ordine_PE 26'!I103</f>
        <v>nera</v>
      </c>
      <c r="G106" s="37">
        <f>'Modulo_D''Ordine_PE 26'!J103</f>
        <v>12.6</v>
      </c>
      <c r="H106" s="37">
        <f>'Modulo_D''Ordine_PE 26'!K103</f>
        <v>0</v>
      </c>
      <c r="I106" s="37">
        <f>'Modulo_D''Ordine_PE 26'!L103</f>
        <v>0</v>
      </c>
      <c r="J106" s="37">
        <f>'Modulo_D''Ordine_PE 26'!M103</f>
        <v>0</v>
      </c>
      <c r="K106" s="37">
        <f>'Modulo_D''Ordine_PE 26'!N103</f>
        <v>0</v>
      </c>
      <c r="L106" s="37">
        <f>'Modulo_D''Ordine_PE 26'!O103</f>
        <v>0</v>
      </c>
      <c r="M106" s="37">
        <f>'Modulo_D''Ordine_PE 26'!P103</f>
        <v>0</v>
      </c>
      <c r="N106" s="59">
        <f>'Modulo_D''Ordine_PE 26'!Q103</f>
        <v>0</v>
      </c>
    </row>
    <row r="107" spans="1:14" x14ac:dyDescent="0.3">
      <c r="A107" s="38" t="str">
        <f>'Modulo_D''Ordine_PE 26'!D104</f>
        <v>CANZONE DI NOTTE N°2</v>
      </c>
      <c r="B107" s="37" t="str">
        <f>'Modulo_D''Ordine_PE 26'!E104</f>
        <v>T-SHIRT DONNA</v>
      </c>
      <c r="C107" s="37" t="str">
        <f>'Modulo_D''Ordine_PE 26'!F104</f>
        <v>CORTA</v>
      </c>
      <c r="D107" s="37" t="str">
        <f>'Modulo_D''Ordine_PE 26'!G104</f>
        <v>FAIR TRADE</v>
      </c>
      <c r="E107" s="37" t="str">
        <f>'Modulo_D''Ordine_PE 26'!H104</f>
        <v>bianca</v>
      </c>
      <c r="F107" s="37" t="str">
        <f>'Modulo_D''Ordine_PE 26'!I104</f>
        <v>nera</v>
      </c>
      <c r="G107" s="37">
        <f>'Modulo_D''Ordine_PE 26'!J104</f>
        <v>12.6</v>
      </c>
      <c r="H107" s="37">
        <f>'Modulo_D''Ordine_PE 26'!K104</f>
        <v>0</v>
      </c>
      <c r="I107" s="37">
        <f>'Modulo_D''Ordine_PE 26'!L104</f>
        <v>0</v>
      </c>
      <c r="J107" s="37">
        <f>'Modulo_D''Ordine_PE 26'!M104</f>
        <v>0</v>
      </c>
      <c r="K107" s="37">
        <f>'Modulo_D''Ordine_PE 26'!N104</f>
        <v>0</v>
      </c>
      <c r="L107" s="37">
        <f>'Modulo_D''Ordine_PE 26'!O104</f>
        <v>0</v>
      </c>
      <c r="M107" s="37">
        <f>'Modulo_D''Ordine_PE 26'!P104</f>
        <v>0</v>
      </c>
      <c r="N107" s="59">
        <f>'Modulo_D''Ordine_PE 26'!Q104</f>
        <v>0</v>
      </c>
    </row>
    <row r="108" spans="1:14" x14ac:dyDescent="0.3">
      <c r="A108" s="38" t="str">
        <f>'Modulo_D''Ordine_PE 26'!D105</f>
        <v>CANZONE DI NOTTE N°2</v>
      </c>
      <c r="B108" s="37" t="str">
        <f>'Modulo_D''Ordine_PE 26'!E105</f>
        <v>T-SHIRT</v>
      </c>
      <c r="C108" s="37" t="str">
        <f>'Modulo_D''Ordine_PE 26'!F105</f>
        <v>CORTA</v>
      </c>
      <c r="D108" s="37" t="str">
        <f>'Modulo_D''Ordine_PE 26'!G105</f>
        <v>BIO</v>
      </c>
      <c r="E108" s="37" t="str">
        <f>'Modulo_D''Ordine_PE 26'!H105</f>
        <v>blu navy</v>
      </c>
      <c r="F108" s="37" t="str">
        <f>'Modulo_D''Ordine_PE 26'!I105</f>
        <v>bianca</v>
      </c>
      <c r="G108" s="37">
        <f>'Modulo_D''Ordine_PE 26'!J105</f>
        <v>9.6</v>
      </c>
      <c r="H108" s="37">
        <f>'Modulo_D''Ordine_PE 26'!K105</f>
        <v>0</v>
      </c>
      <c r="I108" s="37">
        <f>'Modulo_D''Ordine_PE 26'!L105</f>
        <v>0</v>
      </c>
      <c r="J108" s="37">
        <f>'Modulo_D''Ordine_PE 26'!M105</f>
        <v>0</v>
      </c>
      <c r="K108" s="37">
        <f>'Modulo_D''Ordine_PE 26'!N105</f>
        <v>0</v>
      </c>
      <c r="L108" s="37">
        <f>'Modulo_D''Ordine_PE 26'!O105</f>
        <v>0</v>
      </c>
      <c r="M108" s="37">
        <f>'Modulo_D''Ordine_PE 26'!P105</f>
        <v>0</v>
      </c>
      <c r="N108" s="59">
        <f>'Modulo_D''Ordine_PE 26'!Q105</f>
        <v>0</v>
      </c>
    </row>
    <row r="109" spans="1:14" x14ac:dyDescent="0.3">
      <c r="A109" s="38" t="str">
        <f>'Modulo_D''Ordine_PE 26'!D106</f>
        <v>CANZONE DI NOTTE N°2</v>
      </c>
      <c r="B109" s="37" t="str">
        <f>'Modulo_D''Ordine_PE 26'!E106</f>
        <v>T-SHIRT</v>
      </c>
      <c r="C109" s="37" t="str">
        <f>'Modulo_D''Ordine_PE 26'!F106</f>
        <v>CORTA</v>
      </c>
      <c r="D109" s="37" t="str">
        <f>'Modulo_D''Ordine_PE 26'!G106</f>
        <v>BIO</v>
      </c>
      <c r="E109" s="37" t="str">
        <f>'Modulo_D''Ordine_PE 26'!H106</f>
        <v>nera</v>
      </c>
      <c r="F109" s="37" t="str">
        <f>'Modulo_D''Ordine_PE 26'!I106</f>
        <v>bianca</v>
      </c>
      <c r="G109" s="37">
        <f>'Modulo_D''Ordine_PE 26'!J106</f>
        <v>9.6</v>
      </c>
      <c r="H109" s="37">
        <f>'Modulo_D''Ordine_PE 26'!K106</f>
        <v>0</v>
      </c>
      <c r="I109" s="37">
        <f>'Modulo_D''Ordine_PE 26'!L106</f>
        <v>0</v>
      </c>
      <c r="J109" s="37">
        <f>'Modulo_D''Ordine_PE 26'!M106</f>
        <v>0</v>
      </c>
      <c r="K109" s="37">
        <f>'Modulo_D''Ordine_PE 26'!N106</f>
        <v>0</v>
      </c>
      <c r="L109" s="37">
        <f>'Modulo_D''Ordine_PE 26'!O106</f>
        <v>0</v>
      </c>
      <c r="M109" s="37">
        <f>'Modulo_D''Ordine_PE 26'!P106</f>
        <v>0</v>
      </c>
      <c r="N109" s="59">
        <f>'Modulo_D''Ordine_PE 26'!Q106</f>
        <v>0</v>
      </c>
    </row>
    <row r="110" spans="1:14" x14ac:dyDescent="0.3">
      <c r="A110" s="38" t="str">
        <f>'Modulo_D''Ordine_PE 26'!D107</f>
        <v>CANZONE DI NOTTE N°2</v>
      </c>
      <c r="B110" s="37" t="str">
        <f>'Modulo_D''Ordine_PE 26'!E107</f>
        <v>T-SHIRT</v>
      </c>
      <c r="C110" s="37" t="str">
        <f>'Modulo_D''Ordine_PE 26'!F107</f>
        <v>CORTA</v>
      </c>
      <c r="D110" s="37" t="str">
        <f>'Modulo_D''Ordine_PE 26'!G107</f>
        <v>BIO</v>
      </c>
      <c r="E110" s="37" t="str">
        <f>'Modulo_D''Ordine_PE 26'!H107</f>
        <v>rosso</v>
      </c>
      <c r="F110" s="37" t="str">
        <f>'Modulo_D''Ordine_PE 26'!I107</f>
        <v>bianca</v>
      </c>
      <c r="G110" s="37">
        <f>'Modulo_D''Ordine_PE 26'!J107</f>
        <v>9.6</v>
      </c>
      <c r="H110" s="37">
        <f>'Modulo_D''Ordine_PE 26'!K107</f>
        <v>0</v>
      </c>
      <c r="I110" s="37">
        <f>'Modulo_D''Ordine_PE 26'!L107</f>
        <v>0</v>
      </c>
      <c r="J110" s="37">
        <f>'Modulo_D''Ordine_PE 26'!M107</f>
        <v>0</v>
      </c>
      <c r="K110" s="37">
        <f>'Modulo_D''Ordine_PE 26'!N107</f>
        <v>0</v>
      </c>
      <c r="L110" s="37">
        <f>'Modulo_D''Ordine_PE 26'!O107</f>
        <v>0</v>
      </c>
      <c r="M110" s="37">
        <f>'Modulo_D''Ordine_PE 26'!P107</f>
        <v>0</v>
      </c>
      <c r="N110" s="59">
        <f>'Modulo_D''Ordine_PE 26'!Q107</f>
        <v>0</v>
      </c>
    </row>
    <row r="111" spans="1:14" x14ac:dyDescent="0.3">
      <c r="A111" s="38" t="str">
        <f>'Modulo_D''Ordine_PE 26'!D108</f>
        <v>CANZONE DI NOTTE N°2</v>
      </c>
      <c r="B111" s="37" t="str">
        <f>'Modulo_D''Ordine_PE 26'!E108</f>
        <v>T-SHIRT</v>
      </c>
      <c r="C111" s="37" t="str">
        <f>'Modulo_D''Ordine_PE 26'!F108</f>
        <v>CORTA</v>
      </c>
      <c r="D111" s="37" t="str">
        <f>'Modulo_D''Ordine_PE 26'!G108</f>
        <v>BIO</v>
      </c>
      <c r="E111" s="37" t="str">
        <f>'Modulo_D''Ordine_PE 26'!H108</f>
        <v>bianca</v>
      </c>
      <c r="F111" s="37" t="str">
        <f>'Modulo_D''Ordine_PE 26'!I108</f>
        <v>nera</v>
      </c>
      <c r="G111" s="37">
        <f>'Modulo_D''Ordine_PE 26'!J108</f>
        <v>9.6</v>
      </c>
      <c r="H111" s="37">
        <f>'Modulo_D''Ordine_PE 26'!K108</f>
        <v>0</v>
      </c>
      <c r="I111" s="37">
        <f>'Modulo_D''Ordine_PE 26'!L108</f>
        <v>0</v>
      </c>
      <c r="J111" s="37">
        <f>'Modulo_D''Ordine_PE 26'!M108</f>
        <v>0</v>
      </c>
      <c r="K111" s="37">
        <f>'Modulo_D''Ordine_PE 26'!N108</f>
        <v>0</v>
      </c>
      <c r="L111" s="37">
        <f>'Modulo_D''Ordine_PE 26'!O108</f>
        <v>0</v>
      </c>
      <c r="M111" s="37">
        <f>'Modulo_D''Ordine_PE 26'!P108</f>
        <v>0</v>
      </c>
      <c r="N111" s="59">
        <f>'Modulo_D''Ordine_PE 26'!Q108</f>
        <v>0</v>
      </c>
    </row>
    <row r="112" spans="1:14" x14ac:dyDescent="0.3">
      <c r="A112" s="38" t="str">
        <f>'Modulo_D''Ordine_PE 26'!D109</f>
        <v>BEPPEANNA</v>
      </c>
      <c r="B112" s="37" t="str">
        <f>'Modulo_D''Ordine_PE 26'!E109</f>
        <v>T-SHIRT</v>
      </c>
      <c r="C112" s="37" t="str">
        <f>'Modulo_D''Ordine_PE 26'!F109</f>
        <v>CORTA</v>
      </c>
      <c r="D112" s="37" t="str">
        <f>'Modulo_D''Ordine_PE 26'!G109</f>
        <v>FAIR TRADE</v>
      </c>
      <c r="E112" s="37" t="str">
        <f>'Modulo_D''Ordine_PE 26'!H109</f>
        <v>BLU baltico</v>
      </c>
      <c r="F112" s="37" t="str">
        <f>'Modulo_D''Ordine_PE 26'!I109</f>
        <v>bianca</v>
      </c>
      <c r="G112" s="37">
        <f>'Modulo_D''Ordine_PE 26'!J109</f>
        <v>12.6</v>
      </c>
      <c r="H112" s="37">
        <f>'Modulo_D''Ordine_PE 26'!K109</f>
        <v>0</v>
      </c>
      <c r="I112" s="37">
        <f>'Modulo_D''Ordine_PE 26'!L109</f>
        <v>0</v>
      </c>
      <c r="J112" s="37">
        <f>'Modulo_D''Ordine_PE 26'!M109</f>
        <v>0</v>
      </c>
      <c r="K112" s="37">
        <f>'Modulo_D''Ordine_PE 26'!N109</f>
        <v>0</v>
      </c>
      <c r="L112" s="37">
        <f>'Modulo_D''Ordine_PE 26'!O109</f>
        <v>0</v>
      </c>
      <c r="M112" s="37">
        <f>'Modulo_D''Ordine_PE 26'!P109</f>
        <v>0</v>
      </c>
      <c r="N112" s="59">
        <f>'Modulo_D''Ordine_PE 26'!Q109</f>
        <v>0</v>
      </c>
    </row>
    <row r="113" spans="1:14" x14ac:dyDescent="0.3">
      <c r="A113" s="38" t="str">
        <f>'Modulo_D''Ordine_PE 26'!D110</f>
        <v>BEPPEANNA</v>
      </c>
      <c r="B113" s="37" t="str">
        <f>'Modulo_D''Ordine_PE 26'!E110</f>
        <v>T-SHIRT</v>
      </c>
      <c r="C113" s="37" t="str">
        <f>'Modulo_D''Ordine_PE 26'!F110</f>
        <v>CORTA</v>
      </c>
      <c r="D113" s="37" t="str">
        <f>'Modulo_D''Ordine_PE 26'!G110</f>
        <v>FAIR TRADE</v>
      </c>
      <c r="E113" s="37" t="str">
        <f>'Modulo_D''Ordine_PE 26'!H110</f>
        <v>nera</v>
      </c>
      <c r="F113" s="37" t="str">
        <f>'Modulo_D''Ordine_PE 26'!I110</f>
        <v>bianca</v>
      </c>
      <c r="G113" s="37">
        <f>'Modulo_D''Ordine_PE 26'!J110</f>
        <v>12.6</v>
      </c>
      <c r="H113" s="37">
        <f>'Modulo_D''Ordine_PE 26'!K110</f>
        <v>0</v>
      </c>
      <c r="I113" s="37">
        <f>'Modulo_D''Ordine_PE 26'!L110</f>
        <v>0</v>
      </c>
      <c r="J113" s="37">
        <f>'Modulo_D''Ordine_PE 26'!M110</f>
        <v>0</v>
      </c>
      <c r="K113" s="37">
        <f>'Modulo_D''Ordine_PE 26'!N110</f>
        <v>0</v>
      </c>
      <c r="L113" s="37">
        <f>'Modulo_D''Ordine_PE 26'!O110</f>
        <v>0</v>
      </c>
      <c r="M113" s="37">
        <f>'Modulo_D''Ordine_PE 26'!P110</f>
        <v>0</v>
      </c>
      <c r="N113" s="59">
        <f>'Modulo_D''Ordine_PE 26'!Q110</f>
        <v>0</v>
      </c>
    </row>
    <row r="114" spans="1:14" x14ac:dyDescent="0.3">
      <c r="A114" s="38" t="str">
        <f>'Modulo_D''Ordine_PE 26'!D111</f>
        <v>BEPPEANNA</v>
      </c>
      <c r="B114" s="37" t="str">
        <f>'Modulo_D''Ordine_PE 26'!E111</f>
        <v>T-SHIRT</v>
      </c>
      <c r="C114" s="37" t="str">
        <f>'Modulo_D''Ordine_PE 26'!F111</f>
        <v>CORTA</v>
      </c>
      <c r="D114" s="37" t="str">
        <f>'Modulo_D''Ordine_PE 26'!G111</f>
        <v>FAIR TRADE</v>
      </c>
      <c r="E114" s="37" t="str">
        <f>'Modulo_D''Ordine_PE 26'!H111</f>
        <v>rosso</v>
      </c>
      <c r="F114" s="37" t="str">
        <f>'Modulo_D''Ordine_PE 26'!I111</f>
        <v>bianca</v>
      </c>
      <c r="G114" s="37">
        <f>'Modulo_D''Ordine_PE 26'!J111</f>
        <v>12.6</v>
      </c>
      <c r="H114" s="37">
        <f>'Modulo_D''Ordine_PE 26'!K111</f>
        <v>0</v>
      </c>
      <c r="I114" s="37">
        <f>'Modulo_D''Ordine_PE 26'!L111</f>
        <v>0</v>
      </c>
      <c r="J114" s="37">
        <f>'Modulo_D''Ordine_PE 26'!M111</f>
        <v>0</v>
      </c>
      <c r="K114" s="37">
        <f>'Modulo_D''Ordine_PE 26'!N111</f>
        <v>0</v>
      </c>
      <c r="L114" s="37">
        <f>'Modulo_D''Ordine_PE 26'!O111</f>
        <v>0</v>
      </c>
      <c r="M114" s="37">
        <f>'Modulo_D''Ordine_PE 26'!P111</f>
        <v>0</v>
      </c>
      <c r="N114" s="59">
        <f>'Modulo_D''Ordine_PE 26'!Q111</f>
        <v>0</v>
      </c>
    </row>
    <row r="115" spans="1:14" x14ac:dyDescent="0.3">
      <c r="A115" s="38" t="str">
        <f>'Modulo_D''Ordine_PE 26'!D112</f>
        <v>BEPPEANNA</v>
      </c>
      <c r="B115" s="37" t="str">
        <f>'Modulo_D''Ordine_PE 26'!E112</f>
        <v>T-SHIRT</v>
      </c>
      <c r="C115" s="37" t="str">
        <f>'Modulo_D''Ordine_PE 26'!F112</f>
        <v>CORTA</v>
      </c>
      <c r="D115" s="37" t="str">
        <f>'Modulo_D''Ordine_PE 26'!G112</f>
        <v>FAIR TRADE</v>
      </c>
      <c r="E115" s="37" t="str">
        <f>'Modulo_D''Ordine_PE 26'!H112</f>
        <v>bianca</v>
      </c>
      <c r="F115" s="37" t="str">
        <f>'Modulo_D''Ordine_PE 26'!I112</f>
        <v>nera</v>
      </c>
      <c r="G115" s="37">
        <f>'Modulo_D''Ordine_PE 26'!J112</f>
        <v>12.6</v>
      </c>
      <c r="H115" s="37">
        <f>'Modulo_D''Ordine_PE 26'!K112</f>
        <v>0</v>
      </c>
      <c r="I115" s="37">
        <f>'Modulo_D''Ordine_PE 26'!L112</f>
        <v>0</v>
      </c>
      <c r="J115" s="37">
        <f>'Modulo_D''Ordine_PE 26'!M112</f>
        <v>0</v>
      </c>
      <c r="K115" s="37">
        <f>'Modulo_D''Ordine_PE 26'!N112</f>
        <v>0</v>
      </c>
      <c r="L115" s="37">
        <f>'Modulo_D''Ordine_PE 26'!O112</f>
        <v>0</v>
      </c>
      <c r="M115" s="37">
        <f>'Modulo_D''Ordine_PE 26'!P112</f>
        <v>0</v>
      </c>
      <c r="N115" s="59">
        <f>'Modulo_D''Ordine_PE 26'!Q112</f>
        <v>0</v>
      </c>
    </row>
    <row r="116" spans="1:14" x14ac:dyDescent="0.3">
      <c r="A116" s="38" t="str">
        <f>'Modulo_D''Ordine_PE 26'!D113</f>
        <v>BEPPEANNA</v>
      </c>
      <c r="B116" s="37" t="str">
        <f>'Modulo_D''Ordine_PE 26'!E113</f>
        <v>T-SHIRT DONNA</v>
      </c>
      <c r="C116" s="37" t="str">
        <f>'Modulo_D''Ordine_PE 26'!F113</f>
        <v>CORTA</v>
      </c>
      <c r="D116" s="37" t="str">
        <f>'Modulo_D''Ordine_PE 26'!G113</f>
        <v>FAIR TRADE</v>
      </c>
      <c r="E116" s="37" t="str">
        <f>'Modulo_D''Ordine_PE 26'!H113</f>
        <v>bianca</v>
      </c>
      <c r="F116" s="37" t="str">
        <f>'Modulo_D''Ordine_PE 26'!I113</f>
        <v>nera</v>
      </c>
      <c r="G116" s="37">
        <f>'Modulo_D''Ordine_PE 26'!J113</f>
        <v>12.6</v>
      </c>
      <c r="H116" s="37">
        <f>'Modulo_D''Ordine_PE 26'!K113</f>
        <v>0</v>
      </c>
      <c r="I116" s="37">
        <f>'Modulo_D''Ordine_PE 26'!L113</f>
        <v>0</v>
      </c>
      <c r="J116" s="37">
        <f>'Modulo_D''Ordine_PE 26'!M113</f>
        <v>0</v>
      </c>
      <c r="K116" s="37">
        <f>'Modulo_D''Ordine_PE 26'!N113</f>
        <v>0</v>
      </c>
      <c r="L116" s="37">
        <f>'Modulo_D''Ordine_PE 26'!O113</f>
        <v>0</v>
      </c>
      <c r="M116" s="37">
        <f>'Modulo_D''Ordine_PE 26'!P113</f>
        <v>0</v>
      </c>
      <c r="N116" s="59">
        <f>'Modulo_D''Ordine_PE 26'!Q113</f>
        <v>0</v>
      </c>
    </row>
    <row r="117" spans="1:14" x14ac:dyDescent="0.3">
      <c r="A117" s="38" t="str">
        <f>'Modulo_D''Ordine_PE 26'!D114</f>
        <v>BEPPEANNA</v>
      </c>
      <c r="B117" s="37" t="str">
        <f>'Modulo_D''Ordine_PE 26'!E114</f>
        <v>T-SHIRT</v>
      </c>
      <c r="C117" s="37" t="str">
        <f>'Modulo_D''Ordine_PE 26'!F114</f>
        <v>CORTA</v>
      </c>
      <c r="D117" s="37" t="str">
        <f>'Modulo_D''Ordine_PE 26'!G114</f>
        <v>BIO</v>
      </c>
      <c r="E117" s="37" t="str">
        <f>'Modulo_D''Ordine_PE 26'!H114</f>
        <v>blu navy</v>
      </c>
      <c r="F117" s="37" t="str">
        <f>'Modulo_D''Ordine_PE 26'!I114</f>
        <v>bianca</v>
      </c>
      <c r="G117" s="37">
        <f>'Modulo_D''Ordine_PE 26'!J114</f>
        <v>9.6</v>
      </c>
      <c r="H117" s="37">
        <f>'Modulo_D''Ordine_PE 26'!K114</f>
        <v>0</v>
      </c>
      <c r="I117" s="37">
        <f>'Modulo_D''Ordine_PE 26'!L114</f>
        <v>0</v>
      </c>
      <c r="J117" s="37">
        <f>'Modulo_D''Ordine_PE 26'!M114</f>
        <v>0</v>
      </c>
      <c r="K117" s="37">
        <f>'Modulo_D''Ordine_PE 26'!N114</f>
        <v>0</v>
      </c>
      <c r="L117" s="37">
        <f>'Modulo_D''Ordine_PE 26'!O114</f>
        <v>0</v>
      </c>
      <c r="M117" s="37">
        <f>'Modulo_D''Ordine_PE 26'!P114</f>
        <v>0</v>
      </c>
      <c r="N117" s="59">
        <f>'Modulo_D''Ordine_PE 26'!Q114</f>
        <v>0</v>
      </c>
    </row>
    <row r="118" spans="1:14" x14ac:dyDescent="0.3">
      <c r="A118" s="38" t="str">
        <f>'Modulo_D''Ordine_PE 26'!D115</f>
        <v>BEPPEANNA</v>
      </c>
      <c r="B118" s="37" t="str">
        <f>'Modulo_D''Ordine_PE 26'!E115</f>
        <v>T-SHIRT</v>
      </c>
      <c r="C118" s="37" t="str">
        <f>'Modulo_D''Ordine_PE 26'!F115</f>
        <v>CORTA</v>
      </c>
      <c r="D118" s="37" t="str">
        <f>'Modulo_D''Ordine_PE 26'!G115</f>
        <v>BIO</v>
      </c>
      <c r="E118" s="37" t="str">
        <f>'Modulo_D''Ordine_PE 26'!H115</f>
        <v>nera</v>
      </c>
      <c r="F118" s="37" t="str">
        <f>'Modulo_D''Ordine_PE 26'!I115</f>
        <v>bianca</v>
      </c>
      <c r="G118" s="37">
        <f>'Modulo_D''Ordine_PE 26'!J115</f>
        <v>9.6</v>
      </c>
      <c r="H118" s="37">
        <f>'Modulo_D''Ordine_PE 26'!K115</f>
        <v>0</v>
      </c>
      <c r="I118" s="37">
        <f>'Modulo_D''Ordine_PE 26'!L115</f>
        <v>0</v>
      </c>
      <c r="J118" s="37">
        <f>'Modulo_D''Ordine_PE 26'!M115</f>
        <v>0</v>
      </c>
      <c r="K118" s="37">
        <f>'Modulo_D''Ordine_PE 26'!N115</f>
        <v>0</v>
      </c>
      <c r="L118" s="37">
        <f>'Modulo_D''Ordine_PE 26'!O115</f>
        <v>0</v>
      </c>
      <c r="M118" s="37">
        <f>'Modulo_D''Ordine_PE 26'!P115</f>
        <v>0</v>
      </c>
      <c r="N118" s="59">
        <f>'Modulo_D''Ordine_PE 26'!Q115</f>
        <v>0</v>
      </c>
    </row>
    <row r="119" spans="1:14" x14ac:dyDescent="0.3">
      <c r="A119" s="38" t="str">
        <f>'Modulo_D''Ordine_PE 26'!D116</f>
        <v>BEPPEANNA</v>
      </c>
      <c r="B119" s="37" t="str">
        <f>'Modulo_D''Ordine_PE 26'!E116</f>
        <v>T-SHIRT</v>
      </c>
      <c r="C119" s="37" t="str">
        <f>'Modulo_D''Ordine_PE 26'!F116</f>
        <v>CORTA</v>
      </c>
      <c r="D119" s="37" t="str">
        <f>'Modulo_D''Ordine_PE 26'!G116</f>
        <v>BIO</v>
      </c>
      <c r="E119" s="37" t="str">
        <f>'Modulo_D''Ordine_PE 26'!H116</f>
        <v>rosso</v>
      </c>
      <c r="F119" s="37" t="str">
        <f>'Modulo_D''Ordine_PE 26'!I116</f>
        <v>bianca</v>
      </c>
      <c r="G119" s="37">
        <f>'Modulo_D''Ordine_PE 26'!J116</f>
        <v>9.6</v>
      </c>
      <c r="H119" s="37">
        <f>'Modulo_D''Ordine_PE 26'!K116</f>
        <v>0</v>
      </c>
      <c r="I119" s="37">
        <f>'Modulo_D''Ordine_PE 26'!L116</f>
        <v>0</v>
      </c>
      <c r="J119" s="37">
        <f>'Modulo_D''Ordine_PE 26'!M116</f>
        <v>0</v>
      </c>
      <c r="K119" s="37">
        <f>'Modulo_D''Ordine_PE 26'!N116</f>
        <v>0</v>
      </c>
      <c r="L119" s="37">
        <f>'Modulo_D''Ordine_PE 26'!O116</f>
        <v>0</v>
      </c>
      <c r="M119" s="37">
        <f>'Modulo_D''Ordine_PE 26'!P116</f>
        <v>0</v>
      </c>
      <c r="N119" s="59">
        <f>'Modulo_D''Ordine_PE 26'!Q116</f>
        <v>0</v>
      </c>
    </row>
    <row r="120" spans="1:14" x14ac:dyDescent="0.3">
      <c r="A120" s="38" t="str">
        <f>'Modulo_D''Ordine_PE 26'!D117</f>
        <v>BEPPEANNA</v>
      </c>
      <c r="B120" s="37" t="str">
        <f>'Modulo_D''Ordine_PE 26'!E117</f>
        <v>T-SHIRT</v>
      </c>
      <c r="C120" s="37" t="str">
        <f>'Modulo_D''Ordine_PE 26'!F117</f>
        <v>CORTA</v>
      </c>
      <c r="D120" s="37" t="str">
        <f>'Modulo_D''Ordine_PE 26'!G117</f>
        <v>BIO</v>
      </c>
      <c r="E120" s="37" t="str">
        <f>'Modulo_D''Ordine_PE 26'!H117</f>
        <v>bianca</v>
      </c>
      <c r="F120" s="37" t="str">
        <f>'Modulo_D''Ordine_PE 26'!I117</f>
        <v>nera</v>
      </c>
      <c r="G120" s="37">
        <f>'Modulo_D''Ordine_PE 26'!J117</f>
        <v>9.6</v>
      </c>
      <c r="H120" s="37">
        <f>'Modulo_D''Ordine_PE 26'!K117</f>
        <v>0</v>
      </c>
      <c r="I120" s="37">
        <f>'Modulo_D''Ordine_PE 26'!L117</f>
        <v>0</v>
      </c>
      <c r="J120" s="37">
        <f>'Modulo_D''Ordine_PE 26'!M117</f>
        <v>0</v>
      </c>
      <c r="K120" s="37">
        <f>'Modulo_D''Ordine_PE 26'!N117</f>
        <v>0</v>
      </c>
      <c r="L120" s="37">
        <f>'Modulo_D''Ordine_PE 26'!O117</f>
        <v>0</v>
      </c>
      <c r="M120" s="37">
        <f>'Modulo_D''Ordine_PE 26'!P117</f>
        <v>0</v>
      </c>
      <c r="N120" s="59">
        <f>'Modulo_D''Ordine_PE 26'!Q117</f>
        <v>0</v>
      </c>
    </row>
    <row r="121" spans="1:14" x14ac:dyDescent="0.3">
      <c r="A121" s="38" t="str">
        <f>'Modulo_D''Ordine_PE 26'!D118</f>
        <v>SEMPRE ALLEGRI</v>
      </c>
      <c r="B121" s="37" t="str">
        <f>'Modulo_D''Ordine_PE 26'!E118</f>
        <v>T-SHIRT</v>
      </c>
      <c r="C121" s="37" t="str">
        <f>'Modulo_D''Ordine_PE 26'!F118</f>
        <v>CORTA</v>
      </c>
      <c r="D121" s="37" t="str">
        <f>'Modulo_D''Ordine_PE 26'!G118</f>
        <v>FAIR TRADE</v>
      </c>
      <c r="E121" s="37" t="str">
        <f>'Modulo_D''Ordine_PE 26'!H118</f>
        <v>BLU baltico</v>
      </c>
      <c r="F121" s="37" t="str">
        <f>'Modulo_D''Ordine_PE 26'!I118</f>
        <v>bianca</v>
      </c>
      <c r="G121" s="37">
        <f>'Modulo_D''Ordine_PE 26'!J118</f>
        <v>12.6</v>
      </c>
      <c r="H121" s="37">
        <f>'Modulo_D''Ordine_PE 26'!K118</f>
        <v>0</v>
      </c>
      <c r="I121" s="37">
        <f>'Modulo_D''Ordine_PE 26'!L118</f>
        <v>0</v>
      </c>
      <c r="J121" s="37">
        <f>'Modulo_D''Ordine_PE 26'!M118</f>
        <v>0</v>
      </c>
      <c r="K121" s="37">
        <f>'Modulo_D''Ordine_PE 26'!N118</f>
        <v>0</v>
      </c>
      <c r="L121" s="37">
        <f>'Modulo_D''Ordine_PE 26'!O118</f>
        <v>0</v>
      </c>
      <c r="M121" s="37">
        <f>'Modulo_D''Ordine_PE 26'!P118</f>
        <v>0</v>
      </c>
      <c r="N121" s="59">
        <f>'Modulo_D''Ordine_PE 26'!Q118</f>
        <v>0</v>
      </c>
    </row>
    <row r="122" spans="1:14" x14ac:dyDescent="0.3">
      <c r="A122" s="38" t="str">
        <f>'Modulo_D''Ordine_PE 26'!D119</f>
        <v>SEMPRE ALLEGRI</v>
      </c>
      <c r="B122" s="37" t="str">
        <f>'Modulo_D''Ordine_PE 26'!E119</f>
        <v>T-SHIRT</v>
      </c>
      <c r="C122" s="37" t="str">
        <f>'Modulo_D''Ordine_PE 26'!F119</f>
        <v>CORTA</v>
      </c>
      <c r="D122" s="37" t="str">
        <f>'Modulo_D''Ordine_PE 26'!G119</f>
        <v>FAIR TRADE</v>
      </c>
      <c r="E122" s="37" t="str">
        <f>'Modulo_D''Ordine_PE 26'!H119</f>
        <v>nera</v>
      </c>
      <c r="F122" s="37" t="str">
        <f>'Modulo_D''Ordine_PE 26'!I119</f>
        <v>bianca</v>
      </c>
      <c r="G122" s="37">
        <f>'Modulo_D''Ordine_PE 26'!J119</f>
        <v>12.6</v>
      </c>
      <c r="H122" s="37">
        <f>'Modulo_D''Ordine_PE 26'!K119</f>
        <v>0</v>
      </c>
      <c r="I122" s="37">
        <f>'Modulo_D''Ordine_PE 26'!L119</f>
        <v>0</v>
      </c>
      <c r="J122" s="37">
        <f>'Modulo_D''Ordine_PE 26'!M119</f>
        <v>0</v>
      </c>
      <c r="K122" s="37">
        <f>'Modulo_D''Ordine_PE 26'!N119</f>
        <v>0</v>
      </c>
      <c r="L122" s="37">
        <f>'Modulo_D''Ordine_PE 26'!O119</f>
        <v>0</v>
      </c>
      <c r="M122" s="37">
        <f>'Modulo_D''Ordine_PE 26'!P119</f>
        <v>0</v>
      </c>
      <c r="N122" s="59">
        <f>'Modulo_D''Ordine_PE 26'!Q119</f>
        <v>0</v>
      </c>
    </row>
    <row r="123" spans="1:14" x14ac:dyDescent="0.3">
      <c r="A123" s="38" t="str">
        <f>'Modulo_D''Ordine_PE 26'!D120</f>
        <v>SEMPRE ALLEGRI</v>
      </c>
      <c r="B123" s="37" t="str">
        <f>'Modulo_D''Ordine_PE 26'!E120</f>
        <v>T-SHIRT</v>
      </c>
      <c r="C123" s="37" t="str">
        <f>'Modulo_D''Ordine_PE 26'!F120</f>
        <v>CORTA</v>
      </c>
      <c r="D123" s="37" t="str">
        <f>'Modulo_D''Ordine_PE 26'!G120</f>
        <v>FAIR TRADE</v>
      </c>
      <c r="E123" s="37" t="str">
        <f>'Modulo_D''Ordine_PE 26'!H120</f>
        <v>rosso</v>
      </c>
      <c r="F123" s="37" t="str">
        <f>'Modulo_D''Ordine_PE 26'!I120</f>
        <v>bianca</v>
      </c>
      <c r="G123" s="37">
        <f>'Modulo_D''Ordine_PE 26'!J120</f>
        <v>12.6</v>
      </c>
      <c r="H123" s="37">
        <f>'Modulo_D''Ordine_PE 26'!K120</f>
        <v>0</v>
      </c>
      <c r="I123" s="37">
        <f>'Modulo_D''Ordine_PE 26'!L120</f>
        <v>0</v>
      </c>
      <c r="J123" s="37">
        <f>'Modulo_D''Ordine_PE 26'!M120</f>
        <v>0</v>
      </c>
      <c r="K123" s="37">
        <f>'Modulo_D''Ordine_PE 26'!N120</f>
        <v>0</v>
      </c>
      <c r="L123" s="37">
        <f>'Modulo_D''Ordine_PE 26'!O120</f>
        <v>0</v>
      </c>
      <c r="M123" s="37">
        <f>'Modulo_D''Ordine_PE 26'!P120</f>
        <v>0</v>
      </c>
      <c r="N123" s="59">
        <f>'Modulo_D''Ordine_PE 26'!Q120</f>
        <v>0</v>
      </c>
    </row>
    <row r="124" spans="1:14" x14ac:dyDescent="0.3">
      <c r="A124" s="38" t="str">
        <f>'Modulo_D''Ordine_PE 26'!D121</f>
        <v>SEMPRE ALLEGRI</v>
      </c>
      <c r="B124" s="37" t="str">
        <f>'Modulo_D''Ordine_PE 26'!E121</f>
        <v>T-SHIRT</v>
      </c>
      <c r="C124" s="37" t="str">
        <f>'Modulo_D''Ordine_PE 26'!F121</f>
        <v>CORTA</v>
      </c>
      <c r="D124" s="37" t="str">
        <f>'Modulo_D''Ordine_PE 26'!G121</f>
        <v>FAIR TRADE</v>
      </c>
      <c r="E124" s="37" t="str">
        <f>'Modulo_D''Ordine_PE 26'!H121</f>
        <v>bianca</v>
      </c>
      <c r="F124" s="37" t="str">
        <f>'Modulo_D''Ordine_PE 26'!I121</f>
        <v>nera</v>
      </c>
      <c r="G124" s="37">
        <f>'Modulo_D''Ordine_PE 26'!J121</f>
        <v>12.6</v>
      </c>
      <c r="H124" s="37">
        <f>'Modulo_D''Ordine_PE 26'!K121</f>
        <v>0</v>
      </c>
      <c r="I124" s="37">
        <f>'Modulo_D''Ordine_PE 26'!L121</f>
        <v>0</v>
      </c>
      <c r="J124" s="37">
        <f>'Modulo_D''Ordine_PE 26'!M121</f>
        <v>0</v>
      </c>
      <c r="K124" s="37">
        <f>'Modulo_D''Ordine_PE 26'!N121</f>
        <v>0</v>
      </c>
      <c r="L124" s="37">
        <f>'Modulo_D''Ordine_PE 26'!O121</f>
        <v>0</v>
      </c>
      <c r="M124" s="37">
        <f>'Modulo_D''Ordine_PE 26'!P121</f>
        <v>0</v>
      </c>
      <c r="N124" s="59">
        <f>'Modulo_D''Ordine_PE 26'!Q121</f>
        <v>0</v>
      </c>
    </row>
    <row r="125" spans="1:14" x14ac:dyDescent="0.3">
      <c r="A125" s="38" t="str">
        <f>'Modulo_D''Ordine_PE 26'!D122</f>
        <v>SEMPRE ALLEGRI</v>
      </c>
      <c r="B125" s="37" t="str">
        <f>'Modulo_D''Ordine_PE 26'!E122</f>
        <v>T-SHIRT DONNA</v>
      </c>
      <c r="C125" s="37" t="str">
        <f>'Modulo_D''Ordine_PE 26'!F122</f>
        <v>CORTA</v>
      </c>
      <c r="D125" s="37" t="str">
        <f>'Modulo_D''Ordine_PE 26'!G122</f>
        <v>FAIR TRADE</v>
      </c>
      <c r="E125" s="37" t="str">
        <f>'Modulo_D''Ordine_PE 26'!H122</f>
        <v>bianca</v>
      </c>
      <c r="F125" s="37" t="str">
        <f>'Modulo_D''Ordine_PE 26'!I122</f>
        <v>nera</v>
      </c>
      <c r="G125" s="37">
        <f>'Modulo_D''Ordine_PE 26'!J122</f>
        <v>12.6</v>
      </c>
      <c r="H125" s="37">
        <f>'Modulo_D''Ordine_PE 26'!K122</f>
        <v>0</v>
      </c>
      <c r="I125" s="37">
        <f>'Modulo_D''Ordine_PE 26'!L122</f>
        <v>0</v>
      </c>
      <c r="J125" s="37">
        <f>'Modulo_D''Ordine_PE 26'!M122</f>
        <v>0</v>
      </c>
      <c r="K125" s="37">
        <f>'Modulo_D''Ordine_PE 26'!N122</f>
        <v>0</v>
      </c>
      <c r="L125" s="37">
        <f>'Modulo_D''Ordine_PE 26'!O122</f>
        <v>0</v>
      </c>
      <c r="M125" s="37">
        <f>'Modulo_D''Ordine_PE 26'!P122</f>
        <v>0</v>
      </c>
      <c r="N125" s="59">
        <f>'Modulo_D''Ordine_PE 26'!Q122</f>
        <v>0</v>
      </c>
    </row>
    <row r="126" spans="1:14" x14ac:dyDescent="0.3">
      <c r="A126" s="38" t="str">
        <f>'Modulo_D''Ordine_PE 26'!D123</f>
        <v>SEMPRE ALLEGRI</v>
      </c>
      <c r="B126" s="37" t="str">
        <f>'Modulo_D''Ordine_PE 26'!E123</f>
        <v>T-SHIRT</v>
      </c>
      <c r="C126" s="37" t="str">
        <f>'Modulo_D''Ordine_PE 26'!F123</f>
        <v>CORTA</v>
      </c>
      <c r="D126" s="37" t="str">
        <f>'Modulo_D''Ordine_PE 26'!G123</f>
        <v>BIO</v>
      </c>
      <c r="E126" s="37" t="str">
        <f>'Modulo_D''Ordine_PE 26'!H123</f>
        <v>blu navy</v>
      </c>
      <c r="F126" s="37" t="str">
        <f>'Modulo_D''Ordine_PE 26'!I123</f>
        <v>bianca</v>
      </c>
      <c r="G126" s="37">
        <f>'Modulo_D''Ordine_PE 26'!J123</f>
        <v>9.6</v>
      </c>
      <c r="H126" s="37">
        <f>'Modulo_D''Ordine_PE 26'!K123</f>
        <v>0</v>
      </c>
      <c r="I126" s="37">
        <f>'Modulo_D''Ordine_PE 26'!L123</f>
        <v>0</v>
      </c>
      <c r="J126" s="37">
        <f>'Modulo_D''Ordine_PE 26'!M123</f>
        <v>0</v>
      </c>
      <c r="K126" s="37">
        <f>'Modulo_D''Ordine_PE 26'!N123</f>
        <v>0</v>
      </c>
      <c r="L126" s="37">
        <f>'Modulo_D''Ordine_PE 26'!O123</f>
        <v>0</v>
      </c>
      <c r="M126" s="37">
        <f>'Modulo_D''Ordine_PE 26'!P123</f>
        <v>0</v>
      </c>
      <c r="N126" s="59">
        <f>'Modulo_D''Ordine_PE 26'!Q123</f>
        <v>0</v>
      </c>
    </row>
    <row r="127" spans="1:14" x14ac:dyDescent="0.3">
      <c r="A127" s="38" t="str">
        <f>'Modulo_D''Ordine_PE 26'!D124</f>
        <v>SEMPRE ALLEGRI</v>
      </c>
      <c r="B127" s="37" t="str">
        <f>'Modulo_D''Ordine_PE 26'!E124</f>
        <v>T-SHIRT</v>
      </c>
      <c r="C127" s="37" t="str">
        <f>'Modulo_D''Ordine_PE 26'!F124</f>
        <v>CORTA</v>
      </c>
      <c r="D127" s="37" t="str">
        <f>'Modulo_D''Ordine_PE 26'!G124</f>
        <v>BIO</v>
      </c>
      <c r="E127" s="37" t="str">
        <f>'Modulo_D''Ordine_PE 26'!H124</f>
        <v>nera</v>
      </c>
      <c r="F127" s="37" t="str">
        <f>'Modulo_D''Ordine_PE 26'!I124</f>
        <v>bianca</v>
      </c>
      <c r="G127" s="37">
        <f>'Modulo_D''Ordine_PE 26'!J124</f>
        <v>9.6</v>
      </c>
      <c r="H127" s="37">
        <f>'Modulo_D''Ordine_PE 26'!K124</f>
        <v>0</v>
      </c>
      <c r="I127" s="37">
        <f>'Modulo_D''Ordine_PE 26'!L124</f>
        <v>0</v>
      </c>
      <c r="J127" s="37">
        <f>'Modulo_D''Ordine_PE 26'!M124</f>
        <v>0</v>
      </c>
      <c r="K127" s="37">
        <f>'Modulo_D''Ordine_PE 26'!N124</f>
        <v>0</v>
      </c>
      <c r="L127" s="37">
        <f>'Modulo_D''Ordine_PE 26'!O124</f>
        <v>0</v>
      </c>
      <c r="M127" s="37">
        <f>'Modulo_D''Ordine_PE 26'!P124</f>
        <v>0</v>
      </c>
      <c r="N127" s="59">
        <f>'Modulo_D''Ordine_PE 26'!Q124</f>
        <v>0</v>
      </c>
    </row>
    <row r="128" spans="1:14" x14ac:dyDescent="0.3">
      <c r="A128" s="38" t="str">
        <f>'Modulo_D''Ordine_PE 26'!D125</f>
        <v>SEMPRE ALLEGRI</v>
      </c>
      <c r="B128" s="37" t="str">
        <f>'Modulo_D''Ordine_PE 26'!E125</f>
        <v>T-SHIRT</v>
      </c>
      <c r="C128" s="37" t="str">
        <f>'Modulo_D''Ordine_PE 26'!F125</f>
        <v>CORTA</v>
      </c>
      <c r="D128" s="37" t="str">
        <f>'Modulo_D''Ordine_PE 26'!G125</f>
        <v>BIO</v>
      </c>
      <c r="E128" s="37" t="str">
        <f>'Modulo_D''Ordine_PE 26'!H125</f>
        <v>rosso</v>
      </c>
      <c r="F128" s="37" t="str">
        <f>'Modulo_D''Ordine_PE 26'!I125</f>
        <v>bianca</v>
      </c>
      <c r="G128" s="37">
        <f>'Modulo_D''Ordine_PE 26'!J125</f>
        <v>9.6</v>
      </c>
      <c r="H128" s="37">
        <f>'Modulo_D''Ordine_PE 26'!K125</f>
        <v>0</v>
      </c>
      <c r="I128" s="37">
        <f>'Modulo_D''Ordine_PE 26'!L125</f>
        <v>0</v>
      </c>
      <c r="J128" s="37">
        <f>'Modulo_D''Ordine_PE 26'!M125</f>
        <v>0</v>
      </c>
      <c r="K128" s="37">
        <f>'Modulo_D''Ordine_PE 26'!N125</f>
        <v>0</v>
      </c>
      <c r="L128" s="37">
        <f>'Modulo_D''Ordine_PE 26'!O125</f>
        <v>0</v>
      </c>
      <c r="M128" s="37">
        <f>'Modulo_D''Ordine_PE 26'!P125</f>
        <v>0</v>
      </c>
      <c r="N128" s="59">
        <f>'Modulo_D''Ordine_PE 26'!Q125</f>
        <v>0</v>
      </c>
    </row>
    <row r="129" spans="1:14" x14ac:dyDescent="0.3">
      <c r="A129" s="38" t="str">
        <f>'Modulo_D''Ordine_PE 26'!D126</f>
        <v>SEMPRE ALLEGRI</v>
      </c>
      <c r="B129" s="37" t="str">
        <f>'Modulo_D''Ordine_PE 26'!E126</f>
        <v>T-SHIRT</v>
      </c>
      <c r="C129" s="37" t="str">
        <f>'Modulo_D''Ordine_PE 26'!F126</f>
        <v>CORTA</v>
      </c>
      <c r="D129" s="37" t="str">
        <f>'Modulo_D''Ordine_PE 26'!G126</f>
        <v>BIO</v>
      </c>
      <c r="E129" s="37" t="str">
        <f>'Modulo_D''Ordine_PE 26'!H126</f>
        <v>bianca</v>
      </c>
      <c r="F129" s="37" t="str">
        <f>'Modulo_D''Ordine_PE 26'!I126</f>
        <v>nera</v>
      </c>
      <c r="G129" s="37">
        <f>'Modulo_D''Ordine_PE 26'!J126</f>
        <v>9.6</v>
      </c>
      <c r="H129" s="37">
        <f>'Modulo_D''Ordine_PE 26'!K126</f>
        <v>0</v>
      </c>
      <c r="I129" s="37">
        <f>'Modulo_D''Ordine_PE 26'!L126</f>
        <v>0</v>
      </c>
      <c r="J129" s="37">
        <f>'Modulo_D''Ordine_PE 26'!M126</f>
        <v>0</v>
      </c>
      <c r="K129" s="37">
        <f>'Modulo_D''Ordine_PE 26'!N126</f>
        <v>0</v>
      </c>
      <c r="L129" s="37">
        <f>'Modulo_D''Ordine_PE 26'!O126</f>
        <v>0</v>
      </c>
      <c r="M129" s="37">
        <f>'Modulo_D''Ordine_PE 26'!P126</f>
        <v>0</v>
      </c>
      <c r="N129" s="59">
        <f>'Modulo_D''Ordine_PE 26'!Q126</f>
        <v>0</v>
      </c>
    </row>
    <row r="130" spans="1:14" x14ac:dyDescent="0.3">
      <c r="A130" s="38" t="str">
        <f>'Modulo_D''Ordine_PE 26'!D127</f>
        <v>FREE PALESTINE</v>
      </c>
      <c r="B130" s="37" t="str">
        <f>'Modulo_D''Ordine_PE 26'!E127</f>
        <v>T-SHIRT</v>
      </c>
      <c r="C130" s="37" t="str">
        <f>'Modulo_D''Ordine_PE 26'!F127</f>
        <v>CORTA</v>
      </c>
      <c r="D130" s="37" t="str">
        <f>'Modulo_D''Ordine_PE 26'!G127</f>
        <v>BIO</v>
      </c>
      <c r="E130" s="37" t="str">
        <f>'Modulo_D''Ordine_PE 26'!H127</f>
        <v>bianca</v>
      </c>
      <c r="F130" s="37" t="str">
        <f>'Modulo_D''Ordine_PE 26'!I127</f>
        <v>rosso verde e nero</v>
      </c>
      <c r="G130" s="37">
        <f>'Modulo_D''Ordine_PE 26'!J127</f>
        <v>9.6</v>
      </c>
      <c r="H130" s="37">
        <f>'Modulo_D''Ordine_PE 26'!K127</f>
        <v>0</v>
      </c>
      <c r="I130" s="37">
        <f>'Modulo_D''Ordine_PE 26'!L127</f>
        <v>0</v>
      </c>
      <c r="J130" s="37">
        <f>'Modulo_D''Ordine_PE 26'!M127</f>
        <v>0</v>
      </c>
      <c r="K130" s="37">
        <f>'Modulo_D''Ordine_PE 26'!N127</f>
        <v>0</v>
      </c>
      <c r="L130" s="37">
        <f>'Modulo_D''Ordine_PE 26'!O127</f>
        <v>0</v>
      </c>
      <c r="M130" s="37">
        <f>'Modulo_D''Ordine_PE 26'!P127</f>
        <v>0</v>
      </c>
      <c r="N130" s="59">
        <f>'Modulo_D''Ordine_PE 26'!Q127</f>
        <v>0</v>
      </c>
    </row>
    <row r="131" spans="1:14" x14ac:dyDescent="0.3">
      <c r="A131" s="38" t="str">
        <f>'Modulo_D''Ordine_PE 26'!D128</f>
        <v>FREE PALESTINE</v>
      </c>
      <c r="B131" s="37" t="str">
        <f>'Modulo_D''Ordine_PE 26'!E128</f>
        <v>T-SHIRT donna</v>
      </c>
      <c r="C131" s="37" t="str">
        <f>'Modulo_D''Ordine_PE 26'!F128</f>
        <v>CORTA</v>
      </c>
      <c r="D131" s="37" t="str">
        <f>'Modulo_D''Ordine_PE 26'!G128</f>
        <v>FAIR TRADE</v>
      </c>
      <c r="E131" s="37" t="str">
        <f>'Modulo_D''Ordine_PE 26'!H128</f>
        <v>bianca</v>
      </c>
      <c r="F131" s="37" t="str">
        <f>'Modulo_D''Ordine_PE 26'!I128</f>
        <v>rosso verde e nero</v>
      </c>
      <c r="G131" s="37">
        <f>'Modulo_D''Ordine_PE 26'!J128</f>
        <v>12.6</v>
      </c>
      <c r="H131" s="37">
        <f>'Modulo_D''Ordine_PE 26'!K128</f>
        <v>0</v>
      </c>
      <c r="I131" s="37">
        <f>'Modulo_D''Ordine_PE 26'!L128</f>
        <v>0</v>
      </c>
      <c r="J131" s="37">
        <f>'Modulo_D''Ordine_PE 26'!M128</f>
        <v>0</v>
      </c>
      <c r="K131" s="37">
        <f>'Modulo_D''Ordine_PE 26'!N128</f>
        <v>0</v>
      </c>
      <c r="L131" s="37">
        <f>'Modulo_D''Ordine_PE 26'!O128</f>
        <v>0</v>
      </c>
      <c r="M131" s="37">
        <f>'Modulo_D''Ordine_PE 26'!P128</f>
        <v>0</v>
      </c>
      <c r="N131" s="59">
        <f>'Modulo_D''Ordine_PE 26'!Q128</f>
        <v>0</v>
      </c>
    </row>
    <row r="132" spans="1:14" x14ac:dyDescent="0.3">
      <c r="A132" s="38" t="str">
        <f>'Modulo_D''Ordine_PE 26'!D129</f>
        <v>FREE PALESTINE</v>
      </c>
      <c r="B132" s="37" t="str">
        <f>'Modulo_D''Ordine_PE 26'!E129</f>
        <v>T-SHIRT</v>
      </c>
      <c r="C132" s="37" t="str">
        <f>'Modulo_D''Ordine_PE 26'!F129</f>
        <v>CORTA</v>
      </c>
      <c r="D132" s="37" t="str">
        <f>'Modulo_D''Ordine_PE 26'!G129</f>
        <v>FAIR TRADE</v>
      </c>
      <c r="E132" s="37" t="str">
        <f>'Modulo_D''Ordine_PE 26'!H129</f>
        <v>bianca</v>
      </c>
      <c r="F132" s="37" t="str">
        <f>'Modulo_D''Ordine_PE 26'!I129</f>
        <v>rosso verde e nero</v>
      </c>
      <c r="G132" s="37">
        <f>'Modulo_D''Ordine_PE 26'!J129</f>
        <v>12.6</v>
      </c>
      <c r="H132" s="37">
        <f>'Modulo_D''Ordine_PE 26'!K129</f>
        <v>0</v>
      </c>
      <c r="I132" s="37">
        <f>'Modulo_D''Ordine_PE 26'!L129</f>
        <v>0</v>
      </c>
      <c r="J132" s="37">
        <f>'Modulo_D''Ordine_PE 26'!M129</f>
        <v>0</v>
      </c>
      <c r="K132" s="37">
        <f>'Modulo_D''Ordine_PE 26'!N129</f>
        <v>0</v>
      </c>
      <c r="L132" s="37">
        <f>'Modulo_D''Ordine_PE 26'!O129</f>
        <v>0</v>
      </c>
      <c r="M132" s="37">
        <f>'Modulo_D''Ordine_PE 26'!P129</f>
        <v>0</v>
      </c>
      <c r="N132" s="59">
        <f>'Modulo_D''Ordine_PE 26'!Q129</f>
        <v>0</v>
      </c>
    </row>
    <row r="133" spans="1:14" x14ac:dyDescent="0.3">
      <c r="A133" s="38" t="str">
        <f>'Modulo_D''Ordine_PE 26'!D130</f>
        <v>GAGARIN</v>
      </c>
      <c r="B133" s="37" t="str">
        <f>'Modulo_D''Ordine_PE 26'!E130</f>
        <v>T-SHIRT</v>
      </c>
      <c r="C133" s="37" t="str">
        <f>'Modulo_D''Ordine_PE 26'!F130</f>
        <v>CORTA</v>
      </c>
      <c r="D133" s="37" t="str">
        <f>'Modulo_D''Ordine_PE 26'!G130</f>
        <v>FAIR TRADE</v>
      </c>
      <c r="E133" s="37" t="str">
        <f>'Modulo_D''Ordine_PE 26'!H130</f>
        <v>BLU baltico</v>
      </c>
      <c r="F133" s="37" t="str">
        <f>'Modulo_D''Ordine_PE 26'!I130</f>
        <v>bianca</v>
      </c>
      <c r="G133" s="37">
        <f>'Modulo_D''Ordine_PE 26'!J130</f>
        <v>12.6</v>
      </c>
      <c r="H133" s="37">
        <f>'Modulo_D''Ordine_PE 26'!K130</f>
        <v>0</v>
      </c>
      <c r="I133" s="37">
        <f>'Modulo_D''Ordine_PE 26'!L130</f>
        <v>0</v>
      </c>
      <c r="J133" s="37">
        <f>'Modulo_D''Ordine_PE 26'!M130</f>
        <v>0</v>
      </c>
      <c r="K133" s="37">
        <f>'Modulo_D''Ordine_PE 26'!N130</f>
        <v>0</v>
      </c>
      <c r="L133" s="37">
        <f>'Modulo_D''Ordine_PE 26'!O130</f>
        <v>0</v>
      </c>
      <c r="M133" s="37">
        <f>'Modulo_D''Ordine_PE 26'!P130</f>
        <v>0</v>
      </c>
      <c r="N133" s="59">
        <f>'Modulo_D''Ordine_PE 26'!Q130</f>
        <v>0</v>
      </c>
    </row>
    <row r="134" spans="1:14" x14ac:dyDescent="0.3">
      <c r="A134" s="38" t="str">
        <f>'Modulo_D''Ordine_PE 26'!D131</f>
        <v>GAGARIN</v>
      </c>
      <c r="B134" s="37" t="str">
        <f>'Modulo_D''Ordine_PE 26'!E131</f>
        <v>T-SHIRT</v>
      </c>
      <c r="C134" s="37" t="str">
        <f>'Modulo_D''Ordine_PE 26'!F131</f>
        <v>CORTA</v>
      </c>
      <c r="D134" s="37" t="str">
        <f>'Modulo_D''Ordine_PE 26'!G131</f>
        <v>FAIR TRADE</v>
      </c>
      <c r="E134" s="37" t="str">
        <f>'Modulo_D''Ordine_PE 26'!H131</f>
        <v>nera</v>
      </c>
      <c r="F134" s="37" t="str">
        <f>'Modulo_D''Ordine_PE 26'!I131</f>
        <v>bianca</v>
      </c>
      <c r="G134" s="37">
        <f>'Modulo_D''Ordine_PE 26'!J131</f>
        <v>12.6</v>
      </c>
      <c r="H134" s="37">
        <f>'Modulo_D''Ordine_PE 26'!K131</f>
        <v>0</v>
      </c>
      <c r="I134" s="37">
        <f>'Modulo_D''Ordine_PE 26'!L131</f>
        <v>0</v>
      </c>
      <c r="J134" s="37">
        <f>'Modulo_D''Ordine_PE 26'!M131</f>
        <v>0</v>
      </c>
      <c r="K134" s="37">
        <f>'Modulo_D''Ordine_PE 26'!N131</f>
        <v>0</v>
      </c>
      <c r="L134" s="37">
        <f>'Modulo_D''Ordine_PE 26'!O131</f>
        <v>0</v>
      </c>
      <c r="M134" s="37">
        <f>'Modulo_D''Ordine_PE 26'!P131</f>
        <v>0</v>
      </c>
      <c r="N134" s="59">
        <f>'Modulo_D''Ordine_PE 26'!Q131</f>
        <v>0</v>
      </c>
    </row>
    <row r="135" spans="1:14" x14ac:dyDescent="0.3">
      <c r="A135" s="38" t="str">
        <f>'Modulo_D''Ordine_PE 26'!D132</f>
        <v>GAGARIN</v>
      </c>
      <c r="B135" s="37" t="str">
        <f>'Modulo_D''Ordine_PE 26'!E132</f>
        <v>T-SHIRT</v>
      </c>
      <c r="C135" s="37" t="str">
        <f>'Modulo_D''Ordine_PE 26'!F132</f>
        <v>CORTA</v>
      </c>
      <c r="D135" s="37" t="str">
        <f>'Modulo_D''Ordine_PE 26'!G132</f>
        <v>FAIR TRADE</v>
      </c>
      <c r="E135" s="37" t="str">
        <f>'Modulo_D''Ordine_PE 26'!H132</f>
        <v>rosso</v>
      </c>
      <c r="F135" s="37" t="str">
        <f>'Modulo_D''Ordine_PE 26'!I132</f>
        <v>bianca</v>
      </c>
      <c r="G135" s="37">
        <f>'Modulo_D''Ordine_PE 26'!J132</f>
        <v>12.6</v>
      </c>
      <c r="H135" s="37">
        <f>'Modulo_D''Ordine_PE 26'!K132</f>
        <v>0</v>
      </c>
      <c r="I135" s="37">
        <f>'Modulo_D''Ordine_PE 26'!L132</f>
        <v>0</v>
      </c>
      <c r="J135" s="37">
        <f>'Modulo_D''Ordine_PE 26'!M132</f>
        <v>0</v>
      </c>
      <c r="K135" s="37">
        <f>'Modulo_D''Ordine_PE 26'!N132</f>
        <v>0</v>
      </c>
      <c r="L135" s="37">
        <f>'Modulo_D''Ordine_PE 26'!O132</f>
        <v>0</v>
      </c>
      <c r="M135" s="37">
        <f>'Modulo_D''Ordine_PE 26'!P132</f>
        <v>0</v>
      </c>
      <c r="N135" s="59">
        <f>'Modulo_D''Ordine_PE 26'!Q132</f>
        <v>0</v>
      </c>
    </row>
    <row r="136" spans="1:14" x14ac:dyDescent="0.3">
      <c r="A136" s="38" t="str">
        <f>'Modulo_D''Ordine_PE 26'!D133</f>
        <v>GAGARIN</v>
      </c>
      <c r="B136" s="37" t="str">
        <f>'Modulo_D''Ordine_PE 26'!E133</f>
        <v>T-SHIRT</v>
      </c>
      <c r="C136" s="37" t="str">
        <f>'Modulo_D''Ordine_PE 26'!F133</f>
        <v>CORTA</v>
      </c>
      <c r="D136" s="37" t="str">
        <f>'Modulo_D''Ordine_PE 26'!G133</f>
        <v>FAIR TRADE</v>
      </c>
      <c r="E136" s="37" t="str">
        <f>'Modulo_D''Ordine_PE 26'!H133</f>
        <v>bianca</v>
      </c>
      <c r="F136" s="37" t="str">
        <f>'Modulo_D''Ordine_PE 26'!I133</f>
        <v>nera</v>
      </c>
      <c r="G136" s="37">
        <f>'Modulo_D''Ordine_PE 26'!J133</f>
        <v>12.6</v>
      </c>
      <c r="H136" s="37">
        <f>'Modulo_D''Ordine_PE 26'!K133</f>
        <v>0</v>
      </c>
      <c r="I136" s="37">
        <f>'Modulo_D''Ordine_PE 26'!L133</f>
        <v>0</v>
      </c>
      <c r="J136" s="37">
        <f>'Modulo_D''Ordine_PE 26'!M133</f>
        <v>0</v>
      </c>
      <c r="K136" s="37">
        <f>'Modulo_D''Ordine_PE 26'!N133</f>
        <v>0</v>
      </c>
      <c r="L136" s="37">
        <f>'Modulo_D''Ordine_PE 26'!O133</f>
        <v>0</v>
      </c>
      <c r="M136" s="37">
        <f>'Modulo_D''Ordine_PE 26'!P133</f>
        <v>0</v>
      </c>
      <c r="N136" s="59">
        <f>'Modulo_D''Ordine_PE 26'!Q133</f>
        <v>0</v>
      </c>
    </row>
    <row r="137" spans="1:14" x14ac:dyDescent="0.3">
      <c r="A137" s="38" t="str">
        <f>'Modulo_D''Ordine_PE 26'!D134</f>
        <v>GAGARIN</v>
      </c>
      <c r="B137" s="37" t="str">
        <f>'Modulo_D''Ordine_PE 26'!E134</f>
        <v>T-SHIRT DONNA</v>
      </c>
      <c r="C137" s="37" t="str">
        <f>'Modulo_D''Ordine_PE 26'!F134</f>
        <v>CORTA</v>
      </c>
      <c r="D137" s="37" t="str">
        <f>'Modulo_D''Ordine_PE 26'!G134</f>
        <v>FAIR TRADE</v>
      </c>
      <c r="E137" s="37" t="str">
        <f>'Modulo_D''Ordine_PE 26'!H134</f>
        <v>bianca</v>
      </c>
      <c r="F137" s="37" t="str">
        <f>'Modulo_D''Ordine_PE 26'!I134</f>
        <v>nera</v>
      </c>
      <c r="G137" s="37">
        <f>'Modulo_D''Ordine_PE 26'!J134</f>
        <v>12.6</v>
      </c>
      <c r="H137" s="37">
        <f>'Modulo_D''Ordine_PE 26'!K134</f>
        <v>0</v>
      </c>
      <c r="I137" s="37">
        <f>'Modulo_D''Ordine_PE 26'!L134</f>
        <v>0</v>
      </c>
      <c r="J137" s="37">
        <f>'Modulo_D''Ordine_PE 26'!M134</f>
        <v>0</v>
      </c>
      <c r="K137" s="37">
        <f>'Modulo_D''Ordine_PE 26'!N134</f>
        <v>0</v>
      </c>
      <c r="L137" s="37">
        <f>'Modulo_D''Ordine_PE 26'!O134</f>
        <v>0</v>
      </c>
      <c r="M137" s="37">
        <f>'Modulo_D''Ordine_PE 26'!P134</f>
        <v>0</v>
      </c>
      <c r="N137" s="59">
        <f>'Modulo_D''Ordine_PE 26'!Q134</f>
        <v>0</v>
      </c>
    </row>
    <row r="138" spans="1:14" x14ac:dyDescent="0.3">
      <c r="A138" s="38" t="str">
        <f>'Modulo_D''Ordine_PE 26'!D135</f>
        <v>GAGARIN</v>
      </c>
      <c r="B138" s="37" t="str">
        <f>'Modulo_D''Ordine_PE 26'!E135</f>
        <v>T-SHIRT</v>
      </c>
      <c r="C138" s="37" t="str">
        <f>'Modulo_D''Ordine_PE 26'!F135</f>
        <v>CORTA</v>
      </c>
      <c r="D138" s="37" t="str">
        <f>'Modulo_D''Ordine_PE 26'!G135</f>
        <v>BIO</v>
      </c>
      <c r="E138" s="37" t="str">
        <f>'Modulo_D''Ordine_PE 26'!H135</f>
        <v>blu navy</v>
      </c>
      <c r="F138" s="37" t="str">
        <f>'Modulo_D''Ordine_PE 26'!I135</f>
        <v>bianca</v>
      </c>
      <c r="G138" s="37">
        <f>'Modulo_D''Ordine_PE 26'!J135</f>
        <v>9.6</v>
      </c>
      <c r="H138" s="37">
        <f>'Modulo_D''Ordine_PE 26'!K135</f>
        <v>0</v>
      </c>
      <c r="I138" s="37">
        <f>'Modulo_D''Ordine_PE 26'!L135</f>
        <v>0</v>
      </c>
      <c r="J138" s="37">
        <f>'Modulo_D''Ordine_PE 26'!M135</f>
        <v>0</v>
      </c>
      <c r="K138" s="37">
        <f>'Modulo_D''Ordine_PE 26'!N135</f>
        <v>0</v>
      </c>
      <c r="L138" s="37">
        <f>'Modulo_D''Ordine_PE 26'!O135</f>
        <v>0</v>
      </c>
      <c r="M138" s="37">
        <f>'Modulo_D''Ordine_PE 26'!P135</f>
        <v>0</v>
      </c>
      <c r="N138" s="59">
        <f>'Modulo_D''Ordine_PE 26'!Q135</f>
        <v>0</v>
      </c>
    </row>
    <row r="139" spans="1:14" x14ac:dyDescent="0.3">
      <c r="A139" s="38" t="str">
        <f>'Modulo_D''Ordine_PE 26'!D136</f>
        <v>GAGARIN</v>
      </c>
      <c r="B139" s="37" t="str">
        <f>'Modulo_D''Ordine_PE 26'!E136</f>
        <v>T-SHIRT</v>
      </c>
      <c r="C139" s="37" t="str">
        <f>'Modulo_D''Ordine_PE 26'!F136</f>
        <v>CORTA</v>
      </c>
      <c r="D139" s="37" t="str">
        <f>'Modulo_D''Ordine_PE 26'!G136</f>
        <v>BIO</v>
      </c>
      <c r="E139" s="37" t="str">
        <f>'Modulo_D''Ordine_PE 26'!H136</f>
        <v>nera</v>
      </c>
      <c r="F139" s="37" t="str">
        <f>'Modulo_D''Ordine_PE 26'!I136</f>
        <v>bianca</v>
      </c>
      <c r="G139" s="37">
        <f>'Modulo_D''Ordine_PE 26'!J136</f>
        <v>9.6</v>
      </c>
      <c r="H139" s="37">
        <f>'Modulo_D''Ordine_PE 26'!K136</f>
        <v>0</v>
      </c>
      <c r="I139" s="37">
        <f>'Modulo_D''Ordine_PE 26'!L136</f>
        <v>0</v>
      </c>
      <c r="J139" s="37">
        <f>'Modulo_D''Ordine_PE 26'!M136</f>
        <v>0</v>
      </c>
      <c r="K139" s="37">
        <f>'Modulo_D''Ordine_PE 26'!N136</f>
        <v>0</v>
      </c>
      <c r="L139" s="37">
        <f>'Modulo_D''Ordine_PE 26'!O136</f>
        <v>0</v>
      </c>
      <c r="M139" s="37">
        <f>'Modulo_D''Ordine_PE 26'!P136</f>
        <v>0</v>
      </c>
      <c r="N139" s="59">
        <f>'Modulo_D''Ordine_PE 26'!Q136</f>
        <v>0</v>
      </c>
    </row>
    <row r="140" spans="1:14" x14ac:dyDescent="0.3">
      <c r="A140" s="38" t="str">
        <f>'Modulo_D''Ordine_PE 26'!D137</f>
        <v>GAGARIN</v>
      </c>
      <c r="B140" s="37" t="str">
        <f>'Modulo_D''Ordine_PE 26'!E137</f>
        <v>T-SHIRT</v>
      </c>
      <c r="C140" s="37" t="str">
        <f>'Modulo_D''Ordine_PE 26'!F137</f>
        <v>CORTA</v>
      </c>
      <c r="D140" s="37" t="str">
        <f>'Modulo_D''Ordine_PE 26'!G137</f>
        <v>BIO</v>
      </c>
      <c r="E140" s="37" t="str">
        <f>'Modulo_D''Ordine_PE 26'!H137</f>
        <v>rosso</v>
      </c>
      <c r="F140" s="37" t="str">
        <f>'Modulo_D''Ordine_PE 26'!I137</f>
        <v>bianca</v>
      </c>
      <c r="G140" s="37">
        <f>'Modulo_D''Ordine_PE 26'!J137</f>
        <v>9.6</v>
      </c>
      <c r="H140" s="37">
        <f>'Modulo_D''Ordine_PE 26'!K137</f>
        <v>0</v>
      </c>
      <c r="I140" s="37">
        <f>'Modulo_D''Ordine_PE 26'!L137</f>
        <v>0</v>
      </c>
      <c r="J140" s="37">
        <f>'Modulo_D''Ordine_PE 26'!M137</f>
        <v>0</v>
      </c>
      <c r="K140" s="37">
        <f>'Modulo_D''Ordine_PE 26'!N137</f>
        <v>0</v>
      </c>
      <c r="L140" s="37">
        <f>'Modulo_D''Ordine_PE 26'!O137</f>
        <v>0</v>
      </c>
      <c r="M140" s="37">
        <f>'Modulo_D''Ordine_PE 26'!P137</f>
        <v>0</v>
      </c>
      <c r="N140" s="59">
        <f>'Modulo_D''Ordine_PE 26'!Q137</f>
        <v>0</v>
      </c>
    </row>
    <row r="141" spans="1:14" x14ac:dyDescent="0.3">
      <c r="A141" s="38" t="str">
        <f>'Modulo_D''Ordine_PE 26'!D138</f>
        <v>GAGARIN</v>
      </c>
      <c r="B141" s="37" t="str">
        <f>'Modulo_D''Ordine_PE 26'!E138</f>
        <v>T-SHIRT</v>
      </c>
      <c r="C141" s="37" t="str">
        <f>'Modulo_D''Ordine_PE 26'!F138</f>
        <v>CORTA</v>
      </c>
      <c r="D141" s="37" t="str">
        <f>'Modulo_D''Ordine_PE 26'!G138</f>
        <v>BIO</v>
      </c>
      <c r="E141" s="37" t="str">
        <f>'Modulo_D''Ordine_PE 26'!H138</f>
        <v>bianca</v>
      </c>
      <c r="F141" s="37" t="str">
        <f>'Modulo_D''Ordine_PE 26'!I138</f>
        <v>nera</v>
      </c>
      <c r="G141" s="37">
        <f>'Modulo_D''Ordine_PE 26'!J138</f>
        <v>9.6</v>
      </c>
      <c r="H141" s="37">
        <f>'Modulo_D''Ordine_PE 26'!K138</f>
        <v>0</v>
      </c>
      <c r="I141" s="37">
        <f>'Modulo_D''Ordine_PE 26'!L138</f>
        <v>0</v>
      </c>
      <c r="J141" s="37">
        <f>'Modulo_D''Ordine_PE 26'!M138</f>
        <v>0</v>
      </c>
      <c r="K141" s="37">
        <f>'Modulo_D''Ordine_PE 26'!N138</f>
        <v>0</v>
      </c>
      <c r="L141" s="37">
        <f>'Modulo_D''Ordine_PE 26'!O138</f>
        <v>0</v>
      </c>
      <c r="M141" s="37">
        <f>'Modulo_D''Ordine_PE 26'!P138</f>
        <v>0</v>
      </c>
      <c r="N141" s="59">
        <f>'Modulo_D''Ordine_PE 26'!Q138</f>
        <v>0</v>
      </c>
    </row>
    <row r="142" spans="1:14" x14ac:dyDescent="0.3">
      <c r="A142" s="38" t="str">
        <f>'Modulo_D''Ordine_PE 26'!D139</f>
        <v>I'M ORGANIC</v>
      </c>
      <c r="B142" s="37" t="str">
        <f>'Modulo_D''Ordine_PE 26'!E139</f>
        <v>T-SHIRT</v>
      </c>
      <c r="C142" s="37" t="str">
        <f>'Modulo_D''Ordine_PE 26'!F139</f>
        <v>CORTA</v>
      </c>
      <c r="D142" s="37" t="str">
        <f>'Modulo_D''Ordine_PE 26'!G139</f>
        <v>FAIR TRADE</v>
      </c>
      <c r="E142" s="37" t="str">
        <f>'Modulo_D''Ordine_PE 26'!H139</f>
        <v>BLU baltico</v>
      </c>
      <c r="F142" s="37" t="str">
        <f>'Modulo_D''Ordine_PE 26'!I139</f>
        <v>bianca/verde</v>
      </c>
      <c r="G142" s="37">
        <f>'Modulo_D''Ordine_PE 26'!J139</f>
        <v>12.6</v>
      </c>
      <c r="H142" s="37">
        <f>'Modulo_D''Ordine_PE 26'!K139</f>
        <v>0</v>
      </c>
      <c r="I142" s="37">
        <f>'Modulo_D''Ordine_PE 26'!L139</f>
        <v>0</v>
      </c>
      <c r="J142" s="37">
        <f>'Modulo_D''Ordine_PE 26'!M139</f>
        <v>0</v>
      </c>
      <c r="K142" s="37">
        <f>'Modulo_D''Ordine_PE 26'!N139</f>
        <v>0</v>
      </c>
      <c r="L142" s="37">
        <f>'Modulo_D''Ordine_PE 26'!O139</f>
        <v>0</v>
      </c>
      <c r="M142" s="37">
        <f>'Modulo_D''Ordine_PE 26'!P139</f>
        <v>0</v>
      </c>
      <c r="N142" s="59">
        <f>'Modulo_D''Ordine_PE 26'!Q139</f>
        <v>0</v>
      </c>
    </row>
    <row r="143" spans="1:14" x14ac:dyDescent="0.3">
      <c r="A143" s="38" t="str">
        <f>'Modulo_D''Ordine_PE 26'!D140</f>
        <v>I'M ORGANIC</v>
      </c>
      <c r="B143" s="37" t="str">
        <f>'Modulo_D''Ordine_PE 26'!E140</f>
        <v>T-SHIRT</v>
      </c>
      <c r="C143" s="37" t="str">
        <f>'Modulo_D''Ordine_PE 26'!F140</f>
        <v>CORTA</v>
      </c>
      <c r="D143" s="37" t="str">
        <f>'Modulo_D''Ordine_PE 26'!G140</f>
        <v>FAIR TRADE</v>
      </c>
      <c r="E143" s="37" t="str">
        <f>'Modulo_D''Ordine_PE 26'!H140</f>
        <v>nera</v>
      </c>
      <c r="F143" s="37" t="str">
        <f>'Modulo_D''Ordine_PE 26'!I140</f>
        <v>bianca/verde</v>
      </c>
      <c r="G143" s="37">
        <f>'Modulo_D''Ordine_PE 26'!J140</f>
        <v>12.6</v>
      </c>
      <c r="H143" s="37">
        <f>'Modulo_D''Ordine_PE 26'!K140</f>
        <v>0</v>
      </c>
      <c r="I143" s="37">
        <f>'Modulo_D''Ordine_PE 26'!L140</f>
        <v>0</v>
      </c>
      <c r="J143" s="37">
        <f>'Modulo_D''Ordine_PE 26'!M140</f>
        <v>0</v>
      </c>
      <c r="K143" s="37">
        <f>'Modulo_D''Ordine_PE 26'!N140</f>
        <v>0</v>
      </c>
      <c r="L143" s="37">
        <f>'Modulo_D''Ordine_PE 26'!O140</f>
        <v>0</v>
      </c>
      <c r="M143" s="37">
        <f>'Modulo_D''Ordine_PE 26'!P140</f>
        <v>0</v>
      </c>
      <c r="N143" s="59">
        <f>'Modulo_D''Ordine_PE 26'!Q140</f>
        <v>0</v>
      </c>
    </row>
    <row r="144" spans="1:14" x14ac:dyDescent="0.3">
      <c r="A144" s="38" t="str">
        <f>'Modulo_D''Ordine_PE 26'!D141</f>
        <v>I'M ORGANIC</v>
      </c>
      <c r="B144" s="37" t="str">
        <f>'Modulo_D''Ordine_PE 26'!E141</f>
        <v>T-SHIRT</v>
      </c>
      <c r="C144" s="37" t="str">
        <f>'Modulo_D''Ordine_PE 26'!F141</f>
        <v>CORTA</v>
      </c>
      <c r="D144" s="37" t="str">
        <f>'Modulo_D''Ordine_PE 26'!G141</f>
        <v>FAIR TRADE</v>
      </c>
      <c r="E144" s="37" t="str">
        <f>'Modulo_D''Ordine_PE 26'!H141</f>
        <v>rosso</v>
      </c>
      <c r="F144" s="37" t="str">
        <f>'Modulo_D''Ordine_PE 26'!I141</f>
        <v>bianca/verde</v>
      </c>
      <c r="G144" s="37">
        <f>'Modulo_D''Ordine_PE 26'!J141</f>
        <v>12.6</v>
      </c>
      <c r="H144" s="37">
        <f>'Modulo_D''Ordine_PE 26'!K141</f>
        <v>0</v>
      </c>
      <c r="I144" s="37">
        <f>'Modulo_D''Ordine_PE 26'!L141</f>
        <v>0</v>
      </c>
      <c r="J144" s="37">
        <f>'Modulo_D''Ordine_PE 26'!M141</f>
        <v>0</v>
      </c>
      <c r="K144" s="37">
        <f>'Modulo_D''Ordine_PE 26'!N141</f>
        <v>0</v>
      </c>
      <c r="L144" s="37">
        <f>'Modulo_D''Ordine_PE 26'!O141</f>
        <v>0</v>
      </c>
      <c r="M144" s="37">
        <f>'Modulo_D''Ordine_PE 26'!P141</f>
        <v>0</v>
      </c>
      <c r="N144" s="59">
        <f>'Modulo_D''Ordine_PE 26'!Q141</f>
        <v>0</v>
      </c>
    </row>
    <row r="145" spans="1:14" x14ac:dyDescent="0.3">
      <c r="A145" s="38" t="str">
        <f>'Modulo_D''Ordine_PE 26'!D142</f>
        <v>I'M ORGANIC</v>
      </c>
      <c r="B145" s="37" t="str">
        <f>'Modulo_D''Ordine_PE 26'!E142</f>
        <v>T-SHIRT</v>
      </c>
      <c r="C145" s="37" t="str">
        <f>'Modulo_D''Ordine_PE 26'!F142</f>
        <v>CORTA</v>
      </c>
      <c r="D145" s="37" t="str">
        <f>'Modulo_D''Ordine_PE 26'!G142</f>
        <v>FAIR TRADE</v>
      </c>
      <c r="E145" s="37" t="str">
        <f>'Modulo_D''Ordine_PE 26'!H142</f>
        <v>bianca</v>
      </c>
      <c r="F145" s="37" t="str">
        <f>'Modulo_D''Ordine_PE 26'!I142</f>
        <v>nera/verde</v>
      </c>
      <c r="G145" s="37">
        <f>'Modulo_D''Ordine_PE 26'!J142</f>
        <v>12.6</v>
      </c>
      <c r="H145" s="37">
        <f>'Modulo_D''Ordine_PE 26'!K142</f>
        <v>0</v>
      </c>
      <c r="I145" s="37">
        <f>'Modulo_D''Ordine_PE 26'!L142</f>
        <v>0</v>
      </c>
      <c r="J145" s="37">
        <f>'Modulo_D''Ordine_PE 26'!M142</f>
        <v>0</v>
      </c>
      <c r="K145" s="37">
        <f>'Modulo_D''Ordine_PE 26'!N142</f>
        <v>0</v>
      </c>
      <c r="L145" s="37">
        <f>'Modulo_D''Ordine_PE 26'!O142</f>
        <v>0</v>
      </c>
      <c r="M145" s="37">
        <f>'Modulo_D''Ordine_PE 26'!P142</f>
        <v>0</v>
      </c>
      <c r="N145" s="59">
        <f>'Modulo_D''Ordine_PE 26'!Q142</f>
        <v>0</v>
      </c>
    </row>
    <row r="146" spans="1:14" x14ac:dyDescent="0.3">
      <c r="A146" s="38" t="str">
        <f>'Modulo_D''Ordine_PE 26'!D143</f>
        <v>I'M ORGANIC</v>
      </c>
      <c r="B146" s="37" t="str">
        <f>'Modulo_D''Ordine_PE 26'!E143</f>
        <v>T-SHIRT DONNA</v>
      </c>
      <c r="C146" s="37" t="str">
        <f>'Modulo_D''Ordine_PE 26'!F143</f>
        <v>CORTA</v>
      </c>
      <c r="D146" s="37" t="str">
        <f>'Modulo_D''Ordine_PE 26'!G143</f>
        <v>FAIR TRADE</v>
      </c>
      <c r="E146" s="37" t="str">
        <f>'Modulo_D''Ordine_PE 26'!H143</f>
        <v>bianca</v>
      </c>
      <c r="F146" s="37" t="str">
        <f>'Modulo_D''Ordine_PE 26'!I143</f>
        <v>nera/verde</v>
      </c>
      <c r="G146" s="37">
        <f>'Modulo_D''Ordine_PE 26'!J143</f>
        <v>12.6</v>
      </c>
      <c r="H146" s="37">
        <f>'Modulo_D''Ordine_PE 26'!K143</f>
        <v>0</v>
      </c>
      <c r="I146" s="37">
        <f>'Modulo_D''Ordine_PE 26'!L143</f>
        <v>0</v>
      </c>
      <c r="J146" s="37">
        <f>'Modulo_D''Ordine_PE 26'!M143</f>
        <v>0</v>
      </c>
      <c r="K146" s="37">
        <f>'Modulo_D''Ordine_PE 26'!N143</f>
        <v>0</v>
      </c>
      <c r="L146" s="37">
        <f>'Modulo_D''Ordine_PE 26'!O143</f>
        <v>0</v>
      </c>
      <c r="M146" s="37">
        <f>'Modulo_D''Ordine_PE 26'!P143</f>
        <v>0</v>
      </c>
      <c r="N146" s="59">
        <f>'Modulo_D''Ordine_PE 26'!Q143</f>
        <v>0</v>
      </c>
    </row>
    <row r="147" spans="1:14" x14ac:dyDescent="0.3">
      <c r="A147" s="38" t="str">
        <f>'Modulo_D''Ordine_PE 26'!D144</f>
        <v>I'M ORGANIC</v>
      </c>
      <c r="B147" s="37" t="str">
        <f>'Modulo_D''Ordine_PE 26'!E144</f>
        <v>T-SHIRT</v>
      </c>
      <c r="C147" s="37" t="str">
        <f>'Modulo_D''Ordine_PE 26'!F144</f>
        <v>CORTA</v>
      </c>
      <c r="D147" s="37" t="str">
        <f>'Modulo_D''Ordine_PE 26'!G144</f>
        <v>BIO</v>
      </c>
      <c r="E147" s="37" t="str">
        <f>'Modulo_D''Ordine_PE 26'!H144</f>
        <v>blu navy</v>
      </c>
      <c r="F147" s="37" t="str">
        <f>'Modulo_D''Ordine_PE 26'!I144</f>
        <v>bianca/verde</v>
      </c>
      <c r="G147" s="37">
        <f>'Modulo_D''Ordine_PE 26'!J144</f>
        <v>9.6</v>
      </c>
      <c r="H147" s="37">
        <f>'Modulo_D''Ordine_PE 26'!K144</f>
        <v>0</v>
      </c>
      <c r="I147" s="37">
        <f>'Modulo_D''Ordine_PE 26'!L144</f>
        <v>0</v>
      </c>
      <c r="J147" s="37">
        <f>'Modulo_D''Ordine_PE 26'!M144</f>
        <v>0</v>
      </c>
      <c r="K147" s="37">
        <f>'Modulo_D''Ordine_PE 26'!N144</f>
        <v>0</v>
      </c>
      <c r="L147" s="37">
        <f>'Modulo_D''Ordine_PE 26'!O144</f>
        <v>0</v>
      </c>
      <c r="M147" s="37">
        <f>'Modulo_D''Ordine_PE 26'!P144</f>
        <v>0</v>
      </c>
      <c r="N147" s="59">
        <f>'Modulo_D''Ordine_PE 26'!Q144</f>
        <v>0</v>
      </c>
    </row>
    <row r="148" spans="1:14" x14ac:dyDescent="0.3">
      <c r="A148" s="38" t="str">
        <f>'Modulo_D''Ordine_PE 26'!D145</f>
        <v>I'M ORGANIC</v>
      </c>
      <c r="B148" s="37" t="str">
        <f>'Modulo_D''Ordine_PE 26'!E145</f>
        <v>T-SHIRT</v>
      </c>
      <c r="C148" s="37" t="str">
        <f>'Modulo_D''Ordine_PE 26'!F145</f>
        <v>CORTA</v>
      </c>
      <c r="D148" s="37" t="str">
        <f>'Modulo_D''Ordine_PE 26'!G145</f>
        <v>BIO</v>
      </c>
      <c r="E148" s="37" t="str">
        <f>'Modulo_D''Ordine_PE 26'!H145</f>
        <v>nera</v>
      </c>
      <c r="F148" s="37" t="str">
        <f>'Modulo_D''Ordine_PE 26'!I145</f>
        <v>bianca/verde</v>
      </c>
      <c r="G148" s="37">
        <f>'Modulo_D''Ordine_PE 26'!J145</f>
        <v>9.6</v>
      </c>
      <c r="H148" s="37">
        <f>'Modulo_D''Ordine_PE 26'!K145</f>
        <v>0</v>
      </c>
      <c r="I148" s="37">
        <f>'Modulo_D''Ordine_PE 26'!L145</f>
        <v>0</v>
      </c>
      <c r="J148" s="37">
        <f>'Modulo_D''Ordine_PE 26'!M145</f>
        <v>0</v>
      </c>
      <c r="K148" s="37">
        <f>'Modulo_D''Ordine_PE 26'!N145</f>
        <v>0</v>
      </c>
      <c r="L148" s="37">
        <f>'Modulo_D''Ordine_PE 26'!O145</f>
        <v>0</v>
      </c>
      <c r="M148" s="37">
        <f>'Modulo_D''Ordine_PE 26'!P145</f>
        <v>0</v>
      </c>
      <c r="N148" s="59">
        <f>'Modulo_D''Ordine_PE 26'!Q145</f>
        <v>0</v>
      </c>
    </row>
    <row r="149" spans="1:14" x14ac:dyDescent="0.3">
      <c r="A149" s="38" t="str">
        <f>'Modulo_D''Ordine_PE 26'!D146</f>
        <v>I'M ORGANIC</v>
      </c>
      <c r="B149" s="37" t="str">
        <f>'Modulo_D''Ordine_PE 26'!E146</f>
        <v>T-SHIRT</v>
      </c>
      <c r="C149" s="37" t="str">
        <f>'Modulo_D''Ordine_PE 26'!F146</f>
        <v>CORTA</v>
      </c>
      <c r="D149" s="37" t="str">
        <f>'Modulo_D''Ordine_PE 26'!G146</f>
        <v>BIO</v>
      </c>
      <c r="E149" s="37" t="str">
        <f>'Modulo_D''Ordine_PE 26'!H146</f>
        <v>rosso</v>
      </c>
      <c r="F149" s="37" t="str">
        <f>'Modulo_D''Ordine_PE 26'!I146</f>
        <v>bianca/verde</v>
      </c>
      <c r="G149" s="37">
        <f>'Modulo_D''Ordine_PE 26'!J146</f>
        <v>9.6</v>
      </c>
      <c r="H149" s="37">
        <f>'Modulo_D''Ordine_PE 26'!K146</f>
        <v>0</v>
      </c>
      <c r="I149" s="37">
        <f>'Modulo_D''Ordine_PE 26'!L146</f>
        <v>0</v>
      </c>
      <c r="J149" s="37">
        <f>'Modulo_D''Ordine_PE 26'!M146</f>
        <v>0</v>
      </c>
      <c r="K149" s="37">
        <f>'Modulo_D''Ordine_PE 26'!N146</f>
        <v>0</v>
      </c>
      <c r="L149" s="37">
        <f>'Modulo_D''Ordine_PE 26'!O146</f>
        <v>0</v>
      </c>
      <c r="M149" s="37">
        <f>'Modulo_D''Ordine_PE 26'!P146</f>
        <v>0</v>
      </c>
      <c r="N149" s="59">
        <f>'Modulo_D''Ordine_PE 26'!Q146</f>
        <v>0</v>
      </c>
    </row>
    <row r="150" spans="1:14" x14ac:dyDescent="0.3">
      <c r="A150" s="38" t="str">
        <f>'Modulo_D''Ordine_PE 26'!D147</f>
        <v>I'M ORGANIC</v>
      </c>
      <c r="B150" s="37" t="str">
        <f>'Modulo_D''Ordine_PE 26'!E147</f>
        <v>T-SHIRT</v>
      </c>
      <c r="C150" s="37" t="str">
        <f>'Modulo_D''Ordine_PE 26'!F147</f>
        <v>CORTA</v>
      </c>
      <c r="D150" s="37" t="str">
        <f>'Modulo_D''Ordine_PE 26'!G147</f>
        <v>BIO</v>
      </c>
      <c r="E150" s="37" t="str">
        <f>'Modulo_D''Ordine_PE 26'!H147</f>
        <v>bianca</v>
      </c>
      <c r="F150" s="37" t="str">
        <f>'Modulo_D''Ordine_PE 26'!I147</f>
        <v>nera/verde</v>
      </c>
      <c r="G150" s="37">
        <f>'Modulo_D''Ordine_PE 26'!J147</f>
        <v>9.6</v>
      </c>
      <c r="H150" s="37">
        <f>'Modulo_D''Ordine_PE 26'!K147</f>
        <v>0</v>
      </c>
      <c r="I150" s="37">
        <f>'Modulo_D''Ordine_PE 26'!L147</f>
        <v>0</v>
      </c>
      <c r="J150" s="37">
        <f>'Modulo_D''Ordine_PE 26'!M147</f>
        <v>0</v>
      </c>
      <c r="K150" s="37">
        <f>'Modulo_D''Ordine_PE 26'!N147</f>
        <v>0</v>
      </c>
      <c r="L150" s="37">
        <f>'Modulo_D''Ordine_PE 26'!O147</f>
        <v>0</v>
      </c>
      <c r="M150" s="37">
        <f>'Modulo_D''Ordine_PE 26'!P147</f>
        <v>0</v>
      </c>
      <c r="N150" s="59">
        <f>'Modulo_D''Ordine_PE 26'!Q147</f>
        <v>0</v>
      </c>
    </row>
    <row r="151" spans="1:14" x14ac:dyDescent="0.3">
      <c r="A151" s="38" t="str">
        <f>'Modulo_D''Ordine_PE 26'!D148</f>
        <v>HARING</v>
      </c>
      <c r="B151" s="37" t="str">
        <f>'Modulo_D''Ordine_PE 26'!E148</f>
        <v>T-SHIRT</v>
      </c>
      <c r="C151" s="37" t="str">
        <f>'Modulo_D''Ordine_PE 26'!F148</f>
        <v>CORTA</v>
      </c>
      <c r="D151" s="37" t="str">
        <f>'Modulo_D''Ordine_PE 26'!G148</f>
        <v>FAIR TRADE</v>
      </c>
      <c r="E151" s="37" t="str">
        <f>'Modulo_D''Ordine_PE 26'!H148</f>
        <v>BLU baltico</v>
      </c>
      <c r="F151" s="37" t="str">
        <f>'Modulo_D''Ordine_PE 26'!I148</f>
        <v>bianca</v>
      </c>
      <c r="G151" s="37">
        <f>'Modulo_D''Ordine_PE 26'!J148</f>
        <v>12.6</v>
      </c>
      <c r="H151" s="37">
        <f>'Modulo_D''Ordine_PE 26'!K148</f>
        <v>0</v>
      </c>
      <c r="I151" s="37">
        <f>'Modulo_D''Ordine_PE 26'!L148</f>
        <v>0</v>
      </c>
      <c r="J151" s="37">
        <f>'Modulo_D''Ordine_PE 26'!M148</f>
        <v>0</v>
      </c>
      <c r="K151" s="37">
        <f>'Modulo_D''Ordine_PE 26'!N148</f>
        <v>0</v>
      </c>
      <c r="L151" s="37">
        <f>'Modulo_D''Ordine_PE 26'!O148</f>
        <v>0</v>
      </c>
      <c r="M151" s="37">
        <f>'Modulo_D''Ordine_PE 26'!P148</f>
        <v>0</v>
      </c>
      <c r="N151" s="59">
        <f>'Modulo_D''Ordine_PE 26'!Q148</f>
        <v>0</v>
      </c>
    </row>
    <row r="152" spans="1:14" x14ac:dyDescent="0.3">
      <c r="A152" s="38" t="str">
        <f>'Modulo_D''Ordine_PE 26'!D149</f>
        <v>HARING</v>
      </c>
      <c r="B152" s="37" t="str">
        <f>'Modulo_D''Ordine_PE 26'!E149</f>
        <v>T-SHIRT</v>
      </c>
      <c r="C152" s="37" t="str">
        <f>'Modulo_D''Ordine_PE 26'!F149</f>
        <v>CORTA</v>
      </c>
      <c r="D152" s="37" t="str">
        <f>'Modulo_D''Ordine_PE 26'!G149</f>
        <v>FAIR TRADE</v>
      </c>
      <c r="E152" s="37" t="str">
        <f>'Modulo_D''Ordine_PE 26'!H149</f>
        <v>nera</v>
      </c>
      <c r="F152" s="37" t="str">
        <f>'Modulo_D''Ordine_PE 26'!I149</f>
        <v>bianca</v>
      </c>
      <c r="G152" s="37">
        <f>'Modulo_D''Ordine_PE 26'!J149</f>
        <v>12.6</v>
      </c>
      <c r="H152" s="37">
        <f>'Modulo_D''Ordine_PE 26'!K149</f>
        <v>0</v>
      </c>
      <c r="I152" s="37">
        <f>'Modulo_D''Ordine_PE 26'!L149</f>
        <v>0</v>
      </c>
      <c r="J152" s="37">
        <f>'Modulo_D''Ordine_PE 26'!M149</f>
        <v>0</v>
      </c>
      <c r="K152" s="37">
        <f>'Modulo_D''Ordine_PE 26'!N149</f>
        <v>0</v>
      </c>
      <c r="L152" s="37">
        <f>'Modulo_D''Ordine_PE 26'!O149</f>
        <v>0</v>
      </c>
      <c r="M152" s="37">
        <f>'Modulo_D''Ordine_PE 26'!P149</f>
        <v>0</v>
      </c>
      <c r="N152" s="59">
        <f>'Modulo_D''Ordine_PE 26'!Q149</f>
        <v>0</v>
      </c>
    </row>
    <row r="153" spans="1:14" x14ac:dyDescent="0.3">
      <c r="A153" s="38" t="str">
        <f>'Modulo_D''Ordine_PE 26'!D150</f>
        <v>HARING</v>
      </c>
      <c r="B153" s="37" t="str">
        <f>'Modulo_D''Ordine_PE 26'!E150</f>
        <v>T-SHIRT</v>
      </c>
      <c r="C153" s="37" t="str">
        <f>'Modulo_D''Ordine_PE 26'!F150</f>
        <v>CORTA</v>
      </c>
      <c r="D153" s="37" t="str">
        <f>'Modulo_D''Ordine_PE 26'!G150</f>
        <v>FAIR TRADE</v>
      </c>
      <c r="E153" s="37" t="str">
        <f>'Modulo_D''Ordine_PE 26'!H150</f>
        <v>rosso</v>
      </c>
      <c r="F153" s="37" t="str">
        <f>'Modulo_D''Ordine_PE 26'!I150</f>
        <v>bianca</v>
      </c>
      <c r="G153" s="37">
        <f>'Modulo_D''Ordine_PE 26'!J150</f>
        <v>12.6</v>
      </c>
      <c r="H153" s="37">
        <f>'Modulo_D''Ordine_PE 26'!K150</f>
        <v>0</v>
      </c>
      <c r="I153" s="37">
        <f>'Modulo_D''Ordine_PE 26'!L150</f>
        <v>0</v>
      </c>
      <c r="J153" s="37">
        <f>'Modulo_D''Ordine_PE 26'!M150</f>
        <v>0</v>
      </c>
      <c r="K153" s="37">
        <f>'Modulo_D''Ordine_PE 26'!N150</f>
        <v>0</v>
      </c>
      <c r="L153" s="37">
        <f>'Modulo_D''Ordine_PE 26'!O150</f>
        <v>0</v>
      </c>
      <c r="M153" s="37">
        <f>'Modulo_D''Ordine_PE 26'!P150</f>
        <v>0</v>
      </c>
      <c r="N153" s="59">
        <f>'Modulo_D''Ordine_PE 26'!Q150</f>
        <v>0</v>
      </c>
    </row>
    <row r="154" spans="1:14" x14ac:dyDescent="0.3">
      <c r="A154" s="38" t="str">
        <f>'Modulo_D''Ordine_PE 26'!D151</f>
        <v>HARING</v>
      </c>
      <c r="B154" s="37" t="str">
        <f>'Modulo_D''Ordine_PE 26'!E151</f>
        <v>T-SHIRT</v>
      </c>
      <c r="C154" s="37" t="str">
        <f>'Modulo_D''Ordine_PE 26'!F151</f>
        <v>CORTA</v>
      </c>
      <c r="D154" s="37" t="str">
        <f>'Modulo_D''Ordine_PE 26'!G151</f>
        <v>FAIR TRADE</v>
      </c>
      <c r="E154" s="37" t="str">
        <f>'Modulo_D''Ordine_PE 26'!H151</f>
        <v>bianca</v>
      </c>
      <c r="F154" s="37" t="str">
        <f>'Modulo_D''Ordine_PE 26'!I151</f>
        <v>arcobaleno</v>
      </c>
      <c r="G154" s="37">
        <f>'Modulo_D''Ordine_PE 26'!J151</f>
        <v>12.6</v>
      </c>
      <c r="H154" s="37">
        <f>'Modulo_D''Ordine_PE 26'!K151</f>
        <v>0</v>
      </c>
      <c r="I154" s="37">
        <f>'Modulo_D''Ordine_PE 26'!L151</f>
        <v>0</v>
      </c>
      <c r="J154" s="37">
        <f>'Modulo_D''Ordine_PE 26'!M151</f>
        <v>0</v>
      </c>
      <c r="K154" s="37">
        <f>'Modulo_D''Ordine_PE 26'!N151</f>
        <v>0</v>
      </c>
      <c r="L154" s="37">
        <f>'Modulo_D''Ordine_PE 26'!O151</f>
        <v>0</v>
      </c>
      <c r="M154" s="37">
        <f>'Modulo_D''Ordine_PE 26'!P151</f>
        <v>0</v>
      </c>
      <c r="N154" s="59">
        <f>'Modulo_D''Ordine_PE 26'!Q151</f>
        <v>0</v>
      </c>
    </row>
    <row r="155" spans="1:14" x14ac:dyDescent="0.3">
      <c r="A155" s="38" t="str">
        <f>'Modulo_D''Ordine_PE 26'!D152</f>
        <v>HARING</v>
      </c>
      <c r="B155" s="37" t="str">
        <f>'Modulo_D''Ordine_PE 26'!E152</f>
        <v>T-SHIRT DONNA</v>
      </c>
      <c r="C155" s="37" t="str">
        <f>'Modulo_D''Ordine_PE 26'!F152</f>
        <v>CORTA</v>
      </c>
      <c r="D155" s="37" t="str">
        <f>'Modulo_D''Ordine_PE 26'!G152</f>
        <v>FAIR TRADE</v>
      </c>
      <c r="E155" s="37" t="str">
        <f>'Modulo_D''Ordine_PE 26'!H152</f>
        <v>bianca</v>
      </c>
      <c r="F155" s="37" t="str">
        <f>'Modulo_D''Ordine_PE 26'!I152</f>
        <v>arcobaleno</v>
      </c>
      <c r="G155" s="37">
        <f>'Modulo_D''Ordine_PE 26'!J152</f>
        <v>12.6</v>
      </c>
      <c r="H155" s="37">
        <f>'Modulo_D''Ordine_PE 26'!K152</f>
        <v>0</v>
      </c>
      <c r="I155" s="37">
        <f>'Modulo_D''Ordine_PE 26'!L152</f>
        <v>0</v>
      </c>
      <c r="J155" s="37">
        <f>'Modulo_D''Ordine_PE 26'!M152</f>
        <v>0</v>
      </c>
      <c r="K155" s="37">
        <f>'Modulo_D''Ordine_PE 26'!N152</f>
        <v>0</v>
      </c>
      <c r="L155" s="37">
        <f>'Modulo_D''Ordine_PE 26'!O152</f>
        <v>0</v>
      </c>
      <c r="M155" s="37">
        <f>'Modulo_D''Ordine_PE 26'!P152</f>
        <v>0</v>
      </c>
      <c r="N155" s="59">
        <f>'Modulo_D''Ordine_PE 26'!Q152</f>
        <v>0</v>
      </c>
    </row>
    <row r="156" spans="1:14" x14ac:dyDescent="0.3">
      <c r="A156" s="38" t="str">
        <f>'Modulo_D''Ordine_PE 26'!D153</f>
        <v>HARING</v>
      </c>
      <c r="B156" s="37" t="str">
        <f>'Modulo_D''Ordine_PE 26'!E153</f>
        <v>T-SHIRT</v>
      </c>
      <c r="C156" s="37" t="str">
        <f>'Modulo_D''Ordine_PE 26'!F153</f>
        <v>CORTA</v>
      </c>
      <c r="D156" s="37" t="str">
        <f>'Modulo_D''Ordine_PE 26'!G153</f>
        <v>BIO</v>
      </c>
      <c r="E156" s="37" t="str">
        <f>'Modulo_D''Ordine_PE 26'!H153</f>
        <v>blu navy</v>
      </c>
      <c r="F156" s="37" t="str">
        <f>'Modulo_D''Ordine_PE 26'!I153</f>
        <v>bianca</v>
      </c>
      <c r="G156" s="37">
        <f>'Modulo_D''Ordine_PE 26'!J153</f>
        <v>9.6</v>
      </c>
      <c r="H156" s="37">
        <f>'Modulo_D''Ordine_PE 26'!K153</f>
        <v>0</v>
      </c>
      <c r="I156" s="37">
        <f>'Modulo_D''Ordine_PE 26'!L153</f>
        <v>0</v>
      </c>
      <c r="J156" s="37">
        <f>'Modulo_D''Ordine_PE 26'!M153</f>
        <v>0</v>
      </c>
      <c r="K156" s="37">
        <f>'Modulo_D''Ordine_PE 26'!N153</f>
        <v>0</v>
      </c>
      <c r="L156" s="37">
        <f>'Modulo_D''Ordine_PE 26'!O153</f>
        <v>0</v>
      </c>
      <c r="M156" s="37">
        <f>'Modulo_D''Ordine_PE 26'!P153</f>
        <v>0</v>
      </c>
      <c r="N156" s="59">
        <f>'Modulo_D''Ordine_PE 26'!Q153</f>
        <v>0</v>
      </c>
    </row>
    <row r="157" spans="1:14" x14ac:dyDescent="0.3">
      <c r="A157" s="38" t="str">
        <f>'Modulo_D''Ordine_PE 26'!D154</f>
        <v>HARING</v>
      </c>
      <c r="B157" s="37" t="str">
        <f>'Modulo_D''Ordine_PE 26'!E154</f>
        <v>T-SHIRT</v>
      </c>
      <c r="C157" s="37" t="str">
        <f>'Modulo_D''Ordine_PE 26'!F154</f>
        <v>CORTA</v>
      </c>
      <c r="D157" s="37" t="str">
        <f>'Modulo_D''Ordine_PE 26'!G154</f>
        <v>BIO</v>
      </c>
      <c r="E157" s="37" t="str">
        <f>'Modulo_D''Ordine_PE 26'!H154</f>
        <v>nera</v>
      </c>
      <c r="F157" s="37" t="str">
        <f>'Modulo_D''Ordine_PE 26'!I154</f>
        <v>bianca</v>
      </c>
      <c r="G157" s="37">
        <f>'Modulo_D''Ordine_PE 26'!J154</f>
        <v>9.6</v>
      </c>
      <c r="H157" s="37">
        <f>'Modulo_D''Ordine_PE 26'!K154</f>
        <v>0</v>
      </c>
      <c r="I157" s="37">
        <f>'Modulo_D''Ordine_PE 26'!L154</f>
        <v>0</v>
      </c>
      <c r="J157" s="37">
        <f>'Modulo_D''Ordine_PE 26'!M154</f>
        <v>0</v>
      </c>
      <c r="K157" s="37">
        <f>'Modulo_D''Ordine_PE 26'!N154</f>
        <v>0</v>
      </c>
      <c r="L157" s="37">
        <f>'Modulo_D''Ordine_PE 26'!O154</f>
        <v>0</v>
      </c>
      <c r="M157" s="37">
        <f>'Modulo_D''Ordine_PE 26'!P154</f>
        <v>0</v>
      </c>
      <c r="N157" s="59">
        <f>'Modulo_D''Ordine_PE 26'!Q154</f>
        <v>0</v>
      </c>
    </row>
    <row r="158" spans="1:14" x14ac:dyDescent="0.3">
      <c r="A158" s="38" t="str">
        <f>'Modulo_D''Ordine_PE 26'!D155</f>
        <v>HARING</v>
      </c>
      <c r="B158" s="37" t="str">
        <f>'Modulo_D''Ordine_PE 26'!E155</f>
        <v>T-SHIRT</v>
      </c>
      <c r="C158" s="37" t="str">
        <f>'Modulo_D''Ordine_PE 26'!F155</f>
        <v>CORTA</v>
      </c>
      <c r="D158" s="37" t="str">
        <f>'Modulo_D''Ordine_PE 26'!G155</f>
        <v>BIO</v>
      </c>
      <c r="E158" s="37" t="str">
        <f>'Modulo_D''Ordine_PE 26'!H155</f>
        <v>rosso</v>
      </c>
      <c r="F158" s="37" t="str">
        <f>'Modulo_D''Ordine_PE 26'!I155</f>
        <v>bianca</v>
      </c>
      <c r="G158" s="37">
        <f>'Modulo_D''Ordine_PE 26'!J155</f>
        <v>9.6</v>
      </c>
      <c r="H158" s="37">
        <f>'Modulo_D''Ordine_PE 26'!K155</f>
        <v>0</v>
      </c>
      <c r="I158" s="37">
        <f>'Modulo_D''Ordine_PE 26'!L155</f>
        <v>0</v>
      </c>
      <c r="J158" s="37">
        <f>'Modulo_D''Ordine_PE 26'!M155</f>
        <v>0</v>
      </c>
      <c r="K158" s="37">
        <f>'Modulo_D''Ordine_PE 26'!N155</f>
        <v>0</v>
      </c>
      <c r="L158" s="37">
        <f>'Modulo_D''Ordine_PE 26'!O155</f>
        <v>0</v>
      </c>
      <c r="M158" s="37">
        <f>'Modulo_D''Ordine_PE 26'!P155</f>
        <v>0</v>
      </c>
      <c r="N158" s="59">
        <f>'Modulo_D''Ordine_PE 26'!Q155</f>
        <v>0</v>
      </c>
    </row>
    <row r="159" spans="1:14" x14ac:dyDescent="0.3">
      <c r="A159" s="38" t="str">
        <f>'Modulo_D''Ordine_PE 26'!D156</f>
        <v>HARING</v>
      </c>
      <c r="B159" s="37" t="str">
        <f>'Modulo_D''Ordine_PE 26'!E156</f>
        <v>T-SHIRT</v>
      </c>
      <c r="C159" s="37" t="str">
        <f>'Modulo_D''Ordine_PE 26'!F156</f>
        <v>CORTA</v>
      </c>
      <c r="D159" s="37" t="str">
        <f>'Modulo_D''Ordine_PE 26'!G156</f>
        <v>BIO</v>
      </c>
      <c r="E159" s="37" t="str">
        <f>'Modulo_D''Ordine_PE 26'!H156</f>
        <v>bianca</v>
      </c>
      <c r="F159" s="37" t="str">
        <f>'Modulo_D''Ordine_PE 26'!I156</f>
        <v>arcobaleno</v>
      </c>
      <c r="G159" s="37">
        <f>'Modulo_D''Ordine_PE 26'!J156</f>
        <v>9.6</v>
      </c>
      <c r="H159" s="37">
        <f>'Modulo_D''Ordine_PE 26'!K156</f>
        <v>0</v>
      </c>
      <c r="I159" s="37">
        <f>'Modulo_D''Ordine_PE 26'!L156</f>
        <v>0</v>
      </c>
      <c r="J159" s="37">
        <f>'Modulo_D''Ordine_PE 26'!M156</f>
        <v>0</v>
      </c>
      <c r="K159" s="37">
        <f>'Modulo_D''Ordine_PE 26'!N156</f>
        <v>0</v>
      </c>
      <c r="L159" s="37">
        <f>'Modulo_D''Ordine_PE 26'!O156</f>
        <v>0</v>
      </c>
      <c r="M159" s="37">
        <f>'Modulo_D''Ordine_PE 26'!P156</f>
        <v>0</v>
      </c>
      <c r="N159" s="59">
        <f>'Modulo_D''Ordine_PE 26'!Q156</f>
        <v>0</v>
      </c>
    </row>
    <row r="160" spans="1:14" x14ac:dyDescent="0.3">
      <c r="A160" s="38" t="str">
        <f>'Modulo_D''Ordine_PE 26'!D157</f>
        <v>ATTIVISTA</v>
      </c>
      <c r="B160" s="37" t="str">
        <f>'Modulo_D''Ordine_PE 26'!E157</f>
        <v>T-SHIRT</v>
      </c>
      <c r="C160" s="37" t="str">
        <f>'Modulo_D''Ordine_PE 26'!F157</f>
        <v>CORTA</v>
      </c>
      <c r="D160" s="37" t="str">
        <f>'Modulo_D''Ordine_PE 26'!G157</f>
        <v>FAIR TRADE</v>
      </c>
      <c r="E160" s="37" t="str">
        <f>'Modulo_D''Ordine_PE 26'!H157</f>
        <v>BLU baltico</v>
      </c>
      <c r="F160" s="37" t="str">
        <f>'Modulo_D''Ordine_PE 26'!I157</f>
        <v>bianca</v>
      </c>
      <c r="G160" s="37">
        <f>'Modulo_D''Ordine_PE 26'!J157</f>
        <v>12.6</v>
      </c>
      <c r="H160" s="37">
        <f>'Modulo_D''Ordine_PE 26'!K157</f>
        <v>0</v>
      </c>
      <c r="I160" s="37">
        <f>'Modulo_D''Ordine_PE 26'!L157</f>
        <v>0</v>
      </c>
      <c r="J160" s="37">
        <f>'Modulo_D''Ordine_PE 26'!M157</f>
        <v>0</v>
      </c>
      <c r="K160" s="37">
        <f>'Modulo_D''Ordine_PE 26'!N157</f>
        <v>0</v>
      </c>
      <c r="L160" s="37">
        <f>'Modulo_D''Ordine_PE 26'!O157</f>
        <v>0</v>
      </c>
      <c r="M160" s="37">
        <f>'Modulo_D''Ordine_PE 26'!P157</f>
        <v>0</v>
      </c>
      <c r="N160" s="59">
        <f>'Modulo_D''Ordine_PE 26'!Q157</f>
        <v>0</v>
      </c>
    </row>
    <row r="161" spans="1:14" x14ac:dyDescent="0.3">
      <c r="A161" s="38" t="str">
        <f>'Modulo_D''Ordine_PE 26'!D158</f>
        <v>ATTIVISTA</v>
      </c>
      <c r="B161" s="37" t="str">
        <f>'Modulo_D''Ordine_PE 26'!E158</f>
        <v>T-SHIRT</v>
      </c>
      <c r="C161" s="37" t="str">
        <f>'Modulo_D''Ordine_PE 26'!F158</f>
        <v>CORTA</v>
      </c>
      <c r="D161" s="37" t="str">
        <f>'Modulo_D''Ordine_PE 26'!G158</f>
        <v>FAIR TRADE</v>
      </c>
      <c r="E161" s="37" t="str">
        <f>'Modulo_D''Ordine_PE 26'!H158</f>
        <v>nera</v>
      </c>
      <c r="F161" s="37" t="str">
        <f>'Modulo_D''Ordine_PE 26'!I158</f>
        <v>bianca</v>
      </c>
      <c r="G161" s="37">
        <f>'Modulo_D''Ordine_PE 26'!J158</f>
        <v>12.6</v>
      </c>
      <c r="H161" s="37">
        <f>'Modulo_D''Ordine_PE 26'!K158</f>
        <v>0</v>
      </c>
      <c r="I161" s="37">
        <f>'Modulo_D''Ordine_PE 26'!L158</f>
        <v>0</v>
      </c>
      <c r="J161" s="37">
        <f>'Modulo_D''Ordine_PE 26'!M158</f>
        <v>0</v>
      </c>
      <c r="K161" s="37">
        <f>'Modulo_D''Ordine_PE 26'!N158</f>
        <v>0</v>
      </c>
      <c r="L161" s="37">
        <f>'Modulo_D''Ordine_PE 26'!O158</f>
        <v>0</v>
      </c>
      <c r="M161" s="37">
        <f>'Modulo_D''Ordine_PE 26'!P158</f>
        <v>0</v>
      </c>
      <c r="N161" s="59">
        <f>'Modulo_D''Ordine_PE 26'!Q158</f>
        <v>0</v>
      </c>
    </row>
    <row r="162" spans="1:14" x14ac:dyDescent="0.3">
      <c r="A162" s="38" t="str">
        <f>'Modulo_D''Ordine_PE 26'!D159</f>
        <v>ATTIVISTA</v>
      </c>
      <c r="B162" s="37" t="str">
        <f>'Modulo_D''Ordine_PE 26'!E159</f>
        <v>T-SHIRT</v>
      </c>
      <c r="C162" s="37" t="str">
        <f>'Modulo_D''Ordine_PE 26'!F159</f>
        <v>CORTA</v>
      </c>
      <c r="D162" s="37" t="str">
        <f>'Modulo_D''Ordine_PE 26'!G159</f>
        <v>FAIR TRADE</v>
      </c>
      <c r="E162" s="37" t="str">
        <f>'Modulo_D''Ordine_PE 26'!H159</f>
        <v>rosso</v>
      </c>
      <c r="F162" s="37" t="str">
        <f>'Modulo_D''Ordine_PE 26'!I159</f>
        <v>bianca</v>
      </c>
      <c r="G162" s="37">
        <f>'Modulo_D''Ordine_PE 26'!J159</f>
        <v>12.6</v>
      </c>
      <c r="H162" s="37">
        <f>'Modulo_D''Ordine_PE 26'!K159</f>
        <v>0</v>
      </c>
      <c r="I162" s="37">
        <f>'Modulo_D''Ordine_PE 26'!L159</f>
        <v>0</v>
      </c>
      <c r="J162" s="37">
        <f>'Modulo_D''Ordine_PE 26'!M159</f>
        <v>0</v>
      </c>
      <c r="K162" s="37">
        <f>'Modulo_D''Ordine_PE 26'!N159</f>
        <v>0</v>
      </c>
      <c r="L162" s="37">
        <f>'Modulo_D''Ordine_PE 26'!O159</f>
        <v>0</v>
      </c>
      <c r="M162" s="37">
        <f>'Modulo_D''Ordine_PE 26'!P159</f>
        <v>0</v>
      </c>
      <c r="N162" s="59">
        <f>'Modulo_D''Ordine_PE 26'!Q159</f>
        <v>0</v>
      </c>
    </row>
    <row r="163" spans="1:14" x14ac:dyDescent="0.3">
      <c r="A163" s="38" t="str">
        <f>'Modulo_D''Ordine_PE 26'!D160</f>
        <v>ATTIVISTA</v>
      </c>
      <c r="B163" s="37" t="str">
        <f>'Modulo_D''Ordine_PE 26'!E160</f>
        <v>T-SHIRT</v>
      </c>
      <c r="C163" s="37" t="str">
        <f>'Modulo_D''Ordine_PE 26'!F160</f>
        <v>CORTA</v>
      </c>
      <c r="D163" s="37" t="str">
        <f>'Modulo_D''Ordine_PE 26'!G160</f>
        <v>FAIR TRADE</v>
      </c>
      <c r="E163" s="37" t="str">
        <f>'Modulo_D''Ordine_PE 26'!H160</f>
        <v>bianca</v>
      </c>
      <c r="F163" s="37" t="str">
        <f>'Modulo_D''Ordine_PE 26'!I160</f>
        <v>nero</v>
      </c>
      <c r="G163" s="37">
        <f>'Modulo_D''Ordine_PE 26'!J160</f>
        <v>12.6</v>
      </c>
      <c r="H163" s="37">
        <f>'Modulo_D''Ordine_PE 26'!K160</f>
        <v>0</v>
      </c>
      <c r="I163" s="37">
        <f>'Modulo_D''Ordine_PE 26'!L160</f>
        <v>0</v>
      </c>
      <c r="J163" s="37">
        <f>'Modulo_D''Ordine_PE 26'!M160</f>
        <v>0</v>
      </c>
      <c r="K163" s="37">
        <f>'Modulo_D''Ordine_PE 26'!N160</f>
        <v>0</v>
      </c>
      <c r="L163" s="37">
        <f>'Modulo_D''Ordine_PE 26'!O160</f>
        <v>0</v>
      </c>
      <c r="M163" s="37">
        <f>'Modulo_D''Ordine_PE 26'!P160</f>
        <v>0</v>
      </c>
      <c r="N163" s="59">
        <f>'Modulo_D''Ordine_PE 26'!Q160</f>
        <v>0</v>
      </c>
    </row>
    <row r="164" spans="1:14" x14ac:dyDescent="0.3">
      <c r="A164" s="38" t="str">
        <f>'Modulo_D''Ordine_PE 26'!D161</f>
        <v>ATTIVISTA</v>
      </c>
      <c r="B164" s="37" t="str">
        <f>'Modulo_D''Ordine_PE 26'!E161</f>
        <v>T-SHIRT DONNA</v>
      </c>
      <c r="C164" s="37" t="str">
        <f>'Modulo_D''Ordine_PE 26'!F161</f>
        <v>CORTA</v>
      </c>
      <c r="D164" s="37" t="str">
        <f>'Modulo_D''Ordine_PE 26'!G161</f>
        <v>FAIR TRADE</v>
      </c>
      <c r="E164" s="37" t="str">
        <f>'Modulo_D''Ordine_PE 26'!H161</f>
        <v>bianca</v>
      </c>
      <c r="F164" s="37" t="str">
        <f>'Modulo_D''Ordine_PE 26'!I161</f>
        <v>nera</v>
      </c>
      <c r="G164" s="37">
        <f>'Modulo_D''Ordine_PE 26'!J161</f>
        <v>12.6</v>
      </c>
      <c r="H164" s="37">
        <f>'Modulo_D''Ordine_PE 26'!K161</f>
        <v>0</v>
      </c>
      <c r="I164" s="37">
        <f>'Modulo_D''Ordine_PE 26'!L161</f>
        <v>0</v>
      </c>
      <c r="J164" s="37">
        <f>'Modulo_D''Ordine_PE 26'!M161</f>
        <v>0</v>
      </c>
      <c r="K164" s="37">
        <f>'Modulo_D''Ordine_PE 26'!N161</f>
        <v>0</v>
      </c>
      <c r="L164" s="37">
        <f>'Modulo_D''Ordine_PE 26'!O161</f>
        <v>0</v>
      </c>
      <c r="M164" s="37">
        <f>'Modulo_D''Ordine_PE 26'!P161</f>
        <v>0</v>
      </c>
      <c r="N164" s="59">
        <f>'Modulo_D''Ordine_PE 26'!Q161</f>
        <v>0</v>
      </c>
    </row>
    <row r="165" spans="1:14" x14ac:dyDescent="0.3">
      <c r="A165" s="38" t="str">
        <f>'Modulo_D''Ordine_PE 26'!D162</f>
        <v>ATTIVISTA</v>
      </c>
      <c r="B165" s="37" t="str">
        <f>'Modulo_D''Ordine_PE 26'!E162</f>
        <v>T-SHIRT</v>
      </c>
      <c r="C165" s="37" t="str">
        <f>'Modulo_D''Ordine_PE 26'!F162</f>
        <v>CORTA</v>
      </c>
      <c r="D165" s="37" t="str">
        <f>'Modulo_D''Ordine_PE 26'!G162</f>
        <v>BIO</v>
      </c>
      <c r="E165" s="37" t="str">
        <f>'Modulo_D''Ordine_PE 26'!H162</f>
        <v>blu navy</v>
      </c>
      <c r="F165" s="37" t="str">
        <f>'Modulo_D''Ordine_PE 26'!I162</f>
        <v>bianca</v>
      </c>
      <c r="G165" s="37">
        <f>'Modulo_D''Ordine_PE 26'!J162</f>
        <v>9.6</v>
      </c>
      <c r="H165" s="37">
        <f>'Modulo_D''Ordine_PE 26'!K162</f>
        <v>0</v>
      </c>
      <c r="I165" s="37">
        <f>'Modulo_D''Ordine_PE 26'!L162</f>
        <v>0</v>
      </c>
      <c r="J165" s="37">
        <f>'Modulo_D''Ordine_PE 26'!M162</f>
        <v>0</v>
      </c>
      <c r="K165" s="37">
        <f>'Modulo_D''Ordine_PE 26'!N162</f>
        <v>0</v>
      </c>
      <c r="L165" s="37">
        <f>'Modulo_D''Ordine_PE 26'!O162</f>
        <v>0</v>
      </c>
      <c r="M165" s="37">
        <f>'Modulo_D''Ordine_PE 26'!P162</f>
        <v>0</v>
      </c>
      <c r="N165" s="59">
        <f>'Modulo_D''Ordine_PE 26'!Q162</f>
        <v>0</v>
      </c>
    </row>
    <row r="166" spans="1:14" x14ac:dyDescent="0.3">
      <c r="A166" s="38" t="str">
        <f>'Modulo_D''Ordine_PE 26'!D163</f>
        <v>ATTIVISTA</v>
      </c>
      <c r="B166" s="37" t="str">
        <f>'Modulo_D''Ordine_PE 26'!E163</f>
        <v>T-SHIRT</v>
      </c>
      <c r="C166" s="37" t="str">
        <f>'Modulo_D''Ordine_PE 26'!F163</f>
        <v>CORTA</v>
      </c>
      <c r="D166" s="37" t="str">
        <f>'Modulo_D''Ordine_PE 26'!G163</f>
        <v>BIO</v>
      </c>
      <c r="E166" s="37" t="str">
        <f>'Modulo_D''Ordine_PE 26'!H163</f>
        <v>nera</v>
      </c>
      <c r="F166" s="37" t="str">
        <f>'Modulo_D''Ordine_PE 26'!I163</f>
        <v>bianca</v>
      </c>
      <c r="G166" s="37">
        <f>'Modulo_D''Ordine_PE 26'!J163</f>
        <v>9.6</v>
      </c>
      <c r="H166" s="37">
        <f>'Modulo_D''Ordine_PE 26'!K163</f>
        <v>0</v>
      </c>
      <c r="I166" s="37">
        <f>'Modulo_D''Ordine_PE 26'!L163</f>
        <v>0</v>
      </c>
      <c r="J166" s="37">
        <f>'Modulo_D''Ordine_PE 26'!M163</f>
        <v>0</v>
      </c>
      <c r="K166" s="37">
        <f>'Modulo_D''Ordine_PE 26'!N163</f>
        <v>0</v>
      </c>
      <c r="L166" s="37">
        <f>'Modulo_D''Ordine_PE 26'!O163</f>
        <v>0</v>
      </c>
      <c r="M166" s="37">
        <f>'Modulo_D''Ordine_PE 26'!P163</f>
        <v>0</v>
      </c>
      <c r="N166" s="59">
        <f>'Modulo_D''Ordine_PE 26'!Q163</f>
        <v>0</v>
      </c>
    </row>
    <row r="167" spans="1:14" x14ac:dyDescent="0.3">
      <c r="A167" s="38" t="str">
        <f>'Modulo_D''Ordine_PE 26'!D164</f>
        <v>ATTIVISTA</v>
      </c>
      <c r="B167" s="37" t="str">
        <f>'Modulo_D''Ordine_PE 26'!E164</f>
        <v>T-SHIRT</v>
      </c>
      <c r="C167" s="37" t="str">
        <f>'Modulo_D''Ordine_PE 26'!F164</f>
        <v>CORTA</v>
      </c>
      <c r="D167" s="37" t="str">
        <f>'Modulo_D''Ordine_PE 26'!G164</f>
        <v>BIO</v>
      </c>
      <c r="E167" s="37" t="str">
        <f>'Modulo_D''Ordine_PE 26'!H164</f>
        <v>rosso</v>
      </c>
      <c r="F167" s="37" t="str">
        <f>'Modulo_D''Ordine_PE 26'!I164</f>
        <v>bianca</v>
      </c>
      <c r="G167" s="37">
        <f>'Modulo_D''Ordine_PE 26'!J164</f>
        <v>9.6</v>
      </c>
      <c r="H167" s="37">
        <f>'Modulo_D''Ordine_PE 26'!K164</f>
        <v>0</v>
      </c>
      <c r="I167" s="37">
        <f>'Modulo_D''Ordine_PE 26'!L164</f>
        <v>0</v>
      </c>
      <c r="J167" s="37">
        <f>'Modulo_D''Ordine_PE 26'!M164</f>
        <v>0</v>
      </c>
      <c r="K167" s="37">
        <f>'Modulo_D''Ordine_PE 26'!N164</f>
        <v>0</v>
      </c>
      <c r="L167" s="37">
        <f>'Modulo_D''Ordine_PE 26'!O164</f>
        <v>0</v>
      </c>
      <c r="M167" s="37">
        <f>'Modulo_D''Ordine_PE 26'!P164</f>
        <v>0</v>
      </c>
      <c r="N167" s="59">
        <f>'Modulo_D''Ordine_PE 26'!Q164</f>
        <v>0</v>
      </c>
    </row>
    <row r="168" spans="1:14" x14ac:dyDescent="0.3">
      <c r="A168" s="38" t="str">
        <f>'Modulo_D''Ordine_PE 26'!D165</f>
        <v>ATTIVISTA</v>
      </c>
      <c r="B168" s="37" t="str">
        <f>'Modulo_D''Ordine_PE 26'!E165</f>
        <v>T-SHIRT</v>
      </c>
      <c r="C168" s="37" t="str">
        <f>'Modulo_D''Ordine_PE 26'!F165</f>
        <v>CORTA</v>
      </c>
      <c r="D168" s="37" t="str">
        <f>'Modulo_D''Ordine_PE 26'!G165</f>
        <v>BIO</v>
      </c>
      <c r="E168" s="37" t="str">
        <f>'Modulo_D''Ordine_PE 26'!H165</f>
        <v>bianca</v>
      </c>
      <c r="F168" s="37" t="str">
        <f>'Modulo_D''Ordine_PE 26'!I165</f>
        <v>nero</v>
      </c>
      <c r="G168" s="37">
        <f>'Modulo_D''Ordine_PE 26'!J165</f>
        <v>9.6</v>
      </c>
      <c r="H168" s="37">
        <f>'Modulo_D''Ordine_PE 26'!K165</f>
        <v>0</v>
      </c>
      <c r="I168" s="37">
        <f>'Modulo_D''Ordine_PE 26'!L165</f>
        <v>0</v>
      </c>
      <c r="J168" s="37">
        <f>'Modulo_D''Ordine_PE 26'!M165</f>
        <v>0</v>
      </c>
      <c r="K168" s="37">
        <f>'Modulo_D''Ordine_PE 26'!N165</f>
        <v>0</v>
      </c>
      <c r="L168" s="37">
        <f>'Modulo_D''Ordine_PE 26'!O165</f>
        <v>0</v>
      </c>
      <c r="M168" s="37">
        <f>'Modulo_D''Ordine_PE 26'!P165</f>
        <v>0</v>
      </c>
      <c r="N168" s="59">
        <f>'Modulo_D''Ordine_PE 26'!Q165</f>
        <v>0</v>
      </c>
    </row>
    <row r="169" spans="1:14" x14ac:dyDescent="0.3">
      <c r="A169" s="38" t="str">
        <f>'Modulo_D''Ordine_PE 26'!D166</f>
        <v>CAFFE'</v>
      </c>
      <c r="B169" s="37" t="str">
        <f>'Modulo_D''Ordine_PE 26'!E166</f>
        <v>T-SHIRT</v>
      </c>
      <c r="C169" s="37" t="str">
        <f>'Modulo_D''Ordine_PE 26'!F166</f>
        <v>CORTA</v>
      </c>
      <c r="D169" s="37" t="str">
        <f>'Modulo_D''Ordine_PE 26'!G166</f>
        <v>FAIR TRADE</v>
      </c>
      <c r="E169" s="37" t="str">
        <f>'Modulo_D''Ordine_PE 26'!H166</f>
        <v>BLU baltico</v>
      </c>
      <c r="F169" s="37" t="str">
        <f>'Modulo_D''Ordine_PE 26'!I166</f>
        <v>bianca</v>
      </c>
      <c r="G169" s="37">
        <f>'Modulo_D''Ordine_PE 26'!J166</f>
        <v>12.6</v>
      </c>
      <c r="H169" s="37">
        <f>'Modulo_D''Ordine_PE 26'!K166</f>
        <v>0</v>
      </c>
      <c r="I169" s="37">
        <f>'Modulo_D''Ordine_PE 26'!L166</f>
        <v>0</v>
      </c>
      <c r="J169" s="37">
        <f>'Modulo_D''Ordine_PE 26'!M166</f>
        <v>0</v>
      </c>
      <c r="K169" s="37">
        <f>'Modulo_D''Ordine_PE 26'!N166</f>
        <v>0</v>
      </c>
      <c r="L169" s="37">
        <f>'Modulo_D''Ordine_PE 26'!O166</f>
        <v>0</v>
      </c>
      <c r="M169" s="37">
        <f>'Modulo_D''Ordine_PE 26'!P166</f>
        <v>0</v>
      </c>
      <c r="N169" s="59">
        <f>'Modulo_D''Ordine_PE 26'!Q166</f>
        <v>0</v>
      </c>
    </row>
    <row r="170" spans="1:14" x14ac:dyDescent="0.3">
      <c r="A170" s="38" t="str">
        <f>'Modulo_D''Ordine_PE 26'!D167</f>
        <v>CAFFE'</v>
      </c>
      <c r="B170" s="37" t="str">
        <f>'Modulo_D''Ordine_PE 26'!E167</f>
        <v>T-SHIRT</v>
      </c>
      <c r="C170" s="37" t="str">
        <f>'Modulo_D''Ordine_PE 26'!F167</f>
        <v>CORTA</v>
      </c>
      <c r="D170" s="37" t="str">
        <f>'Modulo_D''Ordine_PE 26'!G167</f>
        <v>FAIR TRADE</v>
      </c>
      <c r="E170" s="37" t="str">
        <f>'Modulo_D''Ordine_PE 26'!H167</f>
        <v>nera</v>
      </c>
      <c r="F170" s="37" t="str">
        <f>'Modulo_D''Ordine_PE 26'!I167</f>
        <v>bianca</v>
      </c>
      <c r="G170" s="37">
        <f>'Modulo_D''Ordine_PE 26'!J167</f>
        <v>12.6</v>
      </c>
      <c r="H170" s="37">
        <f>'Modulo_D''Ordine_PE 26'!K167</f>
        <v>0</v>
      </c>
      <c r="I170" s="37">
        <f>'Modulo_D''Ordine_PE 26'!L167</f>
        <v>0</v>
      </c>
      <c r="J170" s="37">
        <f>'Modulo_D''Ordine_PE 26'!M167</f>
        <v>0</v>
      </c>
      <c r="K170" s="37">
        <f>'Modulo_D''Ordine_PE 26'!N167</f>
        <v>0</v>
      </c>
      <c r="L170" s="37">
        <f>'Modulo_D''Ordine_PE 26'!O167</f>
        <v>0</v>
      </c>
      <c r="M170" s="37">
        <f>'Modulo_D''Ordine_PE 26'!P167</f>
        <v>0</v>
      </c>
      <c r="N170" s="59">
        <f>'Modulo_D''Ordine_PE 26'!Q167</f>
        <v>0</v>
      </c>
    </row>
    <row r="171" spans="1:14" x14ac:dyDescent="0.3">
      <c r="A171" s="38" t="str">
        <f>'Modulo_D''Ordine_PE 26'!D168</f>
        <v>CAFFE'</v>
      </c>
      <c r="B171" s="37" t="str">
        <f>'Modulo_D''Ordine_PE 26'!E168</f>
        <v>T-SHIRT</v>
      </c>
      <c r="C171" s="37" t="str">
        <f>'Modulo_D''Ordine_PE 26'!F168</f>
        <v>CORTA</v>
      </c>
      <c r="D171" s="37" t="str">
        <f>'Modulo_D''Ordine_PE 26'!G168</f>
        <v>FAIR TRADE</v>
      </c>
      <c r="E171" s="37" t="str">
        <f>'Modulo_D''Ordine_PE 26'!H168</f>
        <v>rosso</v>
      </c>
      <c r="F171" s="37" t="str">
        <f>'Modulo_D''Ordine_PE 26'!I168</f>
        <v>bianca</v>
      </c>
      <c r="G171" s="37">
        <f>'Modulo_D''Ordine_PE 26'!J168</f>
        <v>12.6</v>
      </c>
      <c r="H171" s="37">
        <f>'Modulo_D''Ordine_PE 26'!K168</f>
        <v>0</v>
      </c>
      <c r="I171" s="37">
        <f>'Modulo_D''Ordine_PE 26'!L168</f>
        <v>0</v>
      </c>
      <c r="J171" s="37">
        <f>'Modulo_D''Ordine_PE 26'!M168</f>
        <v>0</v>
      </c>
      <c r="K171" s="37">
        <f>'Modulo_D''Ordine_PE 26'!N168</f>
        <v>0</v>
      </c>
      <c r="L171" s="37">
        <f>'Modulo_D''Ordine_PE 26'!O168</f>
        <v>0</v>
      </c>
      <c r="M171" s="37">
        <f>'Modulo_D''Ordine_PE 26'!P168</f>
        <v>0</v>
      </c>
      <c r="N171" s="59">
        <f>'Modulo_D''Ordine_PE 26'!Q168</f>
        <v>0</v>
      </c>
    </row>
    <row r="172" spans="1:14" x14ac:dyDescent="0.3">
      <c r="A172" s="38" t="str">
        <f>'Modulo_D''Ordine_PE 26'!D169</f>
        <v>CAFFE'</v>
      </c>
      <c r="B172" s="37" t="str">
        <f>'Modulo_D''Ordine_PE 26'!E169</f>
        <v>T-SHIRT</v>
      </c>
      <c r="C172" s="37" t="str">
        <f>'Modulo_D''Ordine_PE 26'!F169</f>
        <v>CORTA</v>
      </c>
      <c r="D172" s="37" t="str">
        <f>'Modulo_D''Ordine_PE 26'!G169</f>
        <v>FAIR TRADE</v>
      </c>
      <c r="E172" s="37" t="str">
        <f>'Modulo_D''Ordine_PE 26'!H169</f>
        <v>bianca</v>
      </c>
      <c r="F172" s="37" t="str">
        <f>'Modulo_D''Ordine_PE 26'!I169</f>
        <v>nero</v>
      </c>
      <c r="G172" s="37">
        <f>'Modulo_D''Ordine_PE 26'!J169</f>
        <v>12.6</v>
      </c>
      <c r="H172" s="37">
        <f>'Modulo_D''Ordine_PE 26'!K169</f>
        <v>0</v>
      </c>
      <c r="I172" s="37">
        <f>'Modulo_D''Ordine_PE 26'!L169</f>
        <v>0</v>
      </c>
      <c r="J172" s="37">
        <f>'Modulo_D''Ordine_PE 26'!M169</f>
        <v>0</v>
      </c>
      <c r="K172" s="37">
        <f>'Modulo_D''Ordine_PE 26'!N169</f>
        <v>0</v>
      </c>
      <c r="L172" s="37">
        <f>'Modulo_D''Ordine_PE 26'!O169</f>
        <v>0</v>
      </c>
      <c r="M172" s="37">
        <f>'Modulo_D''Ordine_PE 26'!P169</f>
        <v>0</v>
      </c>
      <c r="N172" s="59">
        <f>'Modulo_D''Ordine_PE 26'!Q169</f>
        <v>0</v>
      </c>
    </row>
    <row r="173" spans="1:14" x14ac:dyDescent="0.3">
      <c r="A173" s="38" t="str">
        <f>'Modulo_D''Ordine_PE 26'!D170</f>
        <v>CAFFE'</v>
      </c>
      <c r="B173" s="37" t="str">
        <f>'Modulo_D''Ordine_PE 26'!E170</f>
        <v>T-SHIRT DONNA</v>
      </c>
      <c r="C173" s="37" t="str">
        <f>'Modulo_D''Ordine_PE 26'!F170</f>
        <v>CORTA</v>
      </c>
      <c r="D173" s="37" t="str">
        <f>'Modulo_D''Ordine_PE 26'!G170</f>
        <v>FAIR TRADE</v>
      </c>
      <c r="E173" s="37" t="str">
        <f>'Modulo_D''Ordine_PE 26'!H170</f>
        <v>bianca</v>
      </c>
      <c r="F173" s="37" t="str">
        <f>'Modulo_D''Ordine_PE 26'!I170</f>
        <v>nera</v>
      </c>
      <c r="G173" s="37">
        <f>'Modulo_D''Ordine_PE 26'!J170</f>
        <v>12.6</v>
      </c>
      <c r="H173" s="37">
        <f>'Modulo_D''Ordine_PE 26'!K170</f>
        <v>0</v>
      </c>
      <c r="I173" s="37">
        <f>'Modulo_D''Ordine_PE 26'!L170</f>
        <v>0</v>
      </c>
      <c r="J173" s="37">
        <f>'Modulo_D''Ordine_PE 26'!M170</f>
        <v>0</v>
      </c>
      <c r="K173" s="37">
        <f>'Modulo_D''Ordine_PE 26'!N170</f>
        <v>0</v>
      </c>
      <c r="L173" s="37">
        <f>'Modulo_D''Ordine_PE 26'!O170</f>
        <v>0</v>
      </c>
      <c r="M173" s="37">
        <f>'Modulo_D''Ordine_PE 26'!P170</f>
        <v>0</v>
      </c>
      <c r="N173" s="59">
        <f>'Modulo_D''Ordine_PE 26'!Q170</f>
        <v>0</v>
      </c>
    </row>
    <row r="174" spans="1:14" x14ac:dyDescent="0.3">
      <c r="A174" s="38" t="str">
        <f>'Modulo_D''Ordine_PE 26'!D171</f>
        <v>CAFFE'</v>
      </c>
      <c r="B174" s="37" t="str">
        <f>'Modulo_D''Ordine_PE 26'!E171</f>
        <v>T-SHIRT</v>
      </c>
      <c r="C174" s="37" t="str">
        <f>'Modulo_D''Ordine_PE 26'!F171</f>
        <v>CORTA</v>
      </c>
      <c r="D174" s="37" t="str">
        <f>'Modulo_D''Ordine_PE 26'!G171</f>
        <v>BIO</v>
      </c>
      <c r="E174" s="37" t="str">
        <f>'Modulo_D''Ordine_PE 26'!H171</f>
        <v>blu navy</v>
      </c>
      <c r="F174" s="37" t="str">
        <f>'Modulo_D''Ordine_PE 26'!I171</f>
        <v>bianca</v>
      </c>
      <c r="G174" s="37">
        <f>'Modulo_D''Ordine_PE 26'!J171</f>
        <v>9.6</v>
      </c>
      <c r="H174" s="37">
        <f>'Modulo_D''Ordine_PE 26'!K171</f>
        <v>0</v>
      </c>
      <c r="I174" s="37">
        <f>'Modulo_D''Ordine_PE 26'!L171</f>
        <v>0</v>
      </c>
      <c r="J174" s="37">
        <f>'Modulo_D''Ordine_PE 26'!M171</f>
        <v>0</v>
      </c>
      <c r="K174" s="37">
        <f>'Modulo_D''Ordine_PE 26'!N171</f>
        <v>0</v>
      </c>
      <c r="L174" s="37">
        <f>'Modulo_D''Ordine_PE 26'!O171</f>
        <v>0</v>
      </c>
      <c r="M174" s="37">
        <f>'Modulo_D''Ordine_PE 26'!P171</f>
        <v>0</v>
      </c>
      <c r="N174" s="59">
        <f>'Modulo_D''Ordine_PE 26'!Q171</f>
        <v>0</v>
      </c>
    </row>
    <row r="175" spans="1:14" x14ac:dyDescent="0.3">
      <c r="A175" s="38" t="str">
        <f>'Modulo_D''Ordine_PE 26'!D172</f>
        <v>CAFFE'</v>
      </c>
      <c r="B175" s="37" t="str">
        <f>'Modulo_D''Ordine_PE 26'!E172</f>
        <v>T-SHIRT</v>
      </c>
      <c r="C175" s="37" t="str">
        <f>'Modulo_D''Ordine_PE 26'!F172</f>
        <v>CORTA</v>
      </c>
      <c r="D175" s="37" t="str">
        <f>'Modulo_D''Ordine_PE 26'!G172</f>
        <v>BIO</v>
      </c>
      <c r="E175" s="37" t="str">
        <f>'Modulo_D''Ordine_PE 26'!H172</f>
        <v>nera</v>
      </c>
      <c r="F175" s="37" t="str">
        <f>'Modulo_D''Ordine_PE 26'!I172</f>
        <v>bianca</v>
      </c>
      <c r="G175" s="37">
        <f>'Modulo_D''Ordine_PE 26'!J172</f>
        <v>9.6</v>
      </c>
      <c r="H175" s="37">
        <f>'Modulo_D''Ordine_PE 26'!K172</f>
        <v>0</v>
      </c>
      <c r="I175" s="37">
        <f>'Modulo_D''Ordine_PE 26'!L172</f>
        <v>0</v>
      </c>
      <c r="J175" s="37">
        <f>'Modulo_D''Ordine_PE 26'!M172</f>
        <v>0</v>
      </c>
      <c r="K175" s="37">
        <f>'Modulo_D''Ordine_PE 26'!N172</f>
        <v>0</v>
      </c>
      <c r="L175" s="37">
        <f>'Modulo_D''Ordine_PE 26'!O172</f>
        <v>0</v>
      </c>
      <c r="M175" s="37">
        <f>'Modulo_D''Ordine_PE 26'!P172</f>
        <v>0</v>
      </c>
      <c r="N175" s="59">
        <f>'Modulo_D''Ordine_PE 26'!Q172</f>
        <v>0</v>
      </c>
    </row>
    <row r="176" spans="1:14" x14ac:dyDescent="0.3">
      <c r="A176" s="38" t="str">
        <f>'Modulo_D''Ordine_PE 26'!D173</f>
        <v>CAFFE'</v>
      </c>
      <c r="B176" s="37" t="str">
        <f>'Modulo_D''Ordine_PE 26'!E173</f>
        <v>T-SHIRT</v>
      </c>
      <c r="C176" s="37" t="str">
        <f>'Modulo_D''Ordine_PE 26'!F173</f>
        <v>CORTA</v>
      </c>
      <c r="D176" s="37" t="str">
        <f>'Modulo_D''Ordine_PE 26'!G173</f>
        <v>BIO</v>
      </c>
      <c r="E176" s="37" t="str">
        <f>'Modulo_D''Ordine_PE 26'!H173</f>
        <v>rosso</v>
      </c>
      <c r="F176" s="37" t="str">
        <f>'Modulo_D''Ordine_PE 26'!I173</f>
        <v>bianca</v>
      </c>
      <c r="G176" s="37">
        <f>'Modulo_D''Ordine_PE 26'!J173</f>
        <v>9.6</v>
      </c>
      <c r="H176" s="37">
        <f>'Modulo_D''Ordine_PE 26'!K173</f>
        <v>0</v>
      </c>
      <c r="I176" s="37">
        <f>'Modulo_D''Ordine_PE 26'!L173</f>
        <v>0</v>
      </c>
      <c r="J176" s="37">
        <f>'Modulo_D''Ordine_PE 26'!M173</f>
        <v>0</v>
      </c>
      <c r="K176" s="37">
        <f>'Modulo_D''Ordine_PE 26'!N173</f>
        <v>0</v>
      </c>
      <c r="L176" s="37">
        <f>'Modulo_D''Ordine_PE 26'!O173</f>
        <v>0</v>
      </c>
      <c r="M176" s="37">
        <f>'Modulo_D''Ordine_PE 26'!P173</f>
        <v>0</v>
      </c>
      <c r="N176" s="59">
        <f>'Modulo_D''Ordine_PE 26'!Q173</f>
        <v>0</v>
      </c>
    </row>
    <row r="177" spans="1:14" x14ac:dyDescent="0.3">
      <c r="A177" s="38" t="str">
        <f>'Modulo_D''Ordine_PE 26'!D174</f>
        <v>CAFFE'</v>
      </c>
      <c r="B177" s="37" t="str">
        <f>'Modulo_D''Ordine_PE 26'!E174</f>
        <v>T-SHIRT</v>
      </c>
      <c r="C177" s="37" t="str">
        <f>'Modulo_D''Ordine_PE 26'!F174</f>
        <v>CORTA</v>
      </c>
      <c r="D177" s="37" t="str">
        <f>'Modulo_D''Ordine_PE 26'!G174</f>
        <v>BIO</v>
      </c>
      <c r="E177" s="37" t="str">
        <f>'Modulo_D''Ordine_PE 26'!H174</f>
        <v>bianca</v>
      </c>
      <c r="F177" s="37" t="str">
        <f>'Modulo_D''Ordine_PE 26'!I174</f>
        <v>nero</v>
      </c>
      <c r="G177" s="37">
        <f>'Modulo_D''Ordine_PE 26'!J174</f>
        <v>9.6</v>
      </c>
      <c r="H177" s="37">
        <f>'Modulo_D''Ordine_PE 26'!K174</f>
        <v>0</v>
      </c>
      <c r="I177" s="37">
        <f>'Modulo_D''Ordine_PE 26'!L174</f>
        <v>0</v>
      </c>
      <c r="J177" s="37">
        <f>'Modulo_D''Ordine_PE 26'!M174</f>
        <v>0</v>
      </c>
      <c r="K177" s="37">
        <f>'Modulo_D''Ordine_PE 26'!N174</f>
        <v>0</v>
      </c>
      <c r="L177" s="37">
        <f>'Modulo_D''Ordine_PE 26'!O174</f>
        <v>0</v>
      </c>
      <c r="M177" s="37">
        <f>'Modulo_D''Ordine_PE 26'!P174</f>
        <v>0</v>
      </c>
      <c r="N177" s="59">
        <f>'Modulo_D''Ordine_PE 26'!Q174</f>
        <v>0</v>
      </c>
    </row>
    <row r="178" spans="1:14" x14ac:dyDescent="0.3">
      <c r="A178" s="38" t="str">
        <f>'Modulo_D''Ordine_PE 26'!D175</f>
        <v>STAFF</v>
      </c>
      <c r="B178" s="37" t="str">
        <f>'Modulo_D''Ordine_PE 26'!E175</f>
        <v>T-SHIRT</v>
      </c>
      <c r="C178" s="37" t="str">
        <f>'Modulo_D''Ordine_PE 26'!F175</f>
        <v>CORTA</v>
      </c>
      <c r="D178" s="37" t="str">
        <f>'Modulo_D''Ordine_PE 26'!G175</f>
        <v>FAIR TRADE</v>
      </c>
      <c r="E178" s="37" t="str">
        <f>'Modulo_D''Ordine_PE 26'!H175</f>
        <v>BLU baltico</v>
      </c>
      <c r="F178" s="37" t="str">
        <f>'Modulo_D''Ordine_PE 26'!I175</f>
        <v>bianca</v>
      </c>
      <c r="G178" s="37">
        <f>'Modulo_D''Ordine_PE 26'!J175</f>
        <v>12.6</v>
      </c>
      <c r="H178" s="37">
        <f>'Modulo_D''Ordine_PE 26'!K175</f>
        <v>0</v>
      </c>
      <c r="I178" s="37">
        <f>'Modulo_D''Ordine_PE 26'!L175</f>
        <v>0</v>
      </c>
      <c r="J178" s="37">
        <f>'Modulo_D''Ordine_PE 26'!M175</f>
        <v>0</v>
      </c>
      <c r="K178" s="37">
        <f>'Modulo_D''Ordine_PE 26'!N175</f>
        <v>0</v>
      </c>
      <c r="L178" s="37">
        <f>'Modulo_D''Ordine_PE 26'!O175</f>
        <v>0</v>
      </c>
      <c r="M178" s="37">
        <f>'Modulo_D''Ordine_PE 26'!P175</f>
        <v>0</v>
      </c>
      <c r="N178" s="59">
        <f>'Modulo_D''Ordine_PE 26'!Q175</f>
        <v>0</v>
      </c>
    </row>
    <row r="179" spans="1:14" x14ac:dyDescent="0.3">
      <c r="A179" s="38" t="str">
        <f>'Modulo_D''Ordine_PE 26'!D176</f>
        <v>STAFF</v>
      </c>
      <c r="B179" s="37" t="str">
        <f>'Modulo_D''Ordine_PE 26'!E176</f>
        <v>T-SHIRT</v>
      </c>
      <c r="C179" s="37" t="str">
        <f>'Modulo_D''Ordine_PE 26'!F176</f>
        <v>CORTA</v>
      </c>
      <c r="D179" s="37" t="str">
        <f>'Modulo_D''Ordine_PE 26'!G176</f>
        <v>FAIR TRADE</v>
      </c>
      <c r="E179" s="37" t="str">
        <f>'Modulo_D''Ordine_PE 26'!H176</f>
        <v>nera</v>
      </c>
      <c r="F179" s="37" t="str">
        <f>'Modulo_D''Ordine_PE 26'!I176</f>
        <v>bianca</v>
      </c>
      <c r="G179" s="37">
        <f>'Modulo_D''Ordine_PE 26'!J176</f>
        <v>12.6</v>
      </c>
      <c r="H179" s="37">
        <f>'Modulo_D''Ordine_PE 26'!K176</f>
        <v>0</v>
      </c>
      <c r="I179" s="37">
        <f>'Modulo_D''Ordine_PE 26'!L176</f>
        <v>0</v>
      </c>
      <c r="J179" s="37">
        <f>'Modulo_D''Ordine_PE 26'!M176</f>
        <v>0</v>
      </c>
      <c r="K179" s="37">
        <f>'Modulo_D''Ordine_PE 26'!N176</f>
        <v>0</v>
      </c>
      <c r="L179" s="37">
        <f>'Modulo_D''Ordine_PE 26'!O176</f>
        <v>0</v>
      </c>
      <c r="M179" s="37">
        <f>'Modulo_D''Ordine_PE 26'!P176</f>
        <v>0</v>
      </c>
      <c r="N179" s="59">
        <f>'Modulo_D''Ordine_PE 26'!Q176</f>
        <v>0</v>
      </c>
    </row>
    <row r="180" spans="1:14" x14ac:dyDescent="0.3">
      <c r="A180" s="38" t="str">
        <f>'Modulo_D''Ordine_PE 26'!D177</f>
        <v>STAFF</v>
      </c>
      <c r="B180" s="37" t="str">
        <f>'Modulo_D''Ordine_PE 26'!E177</f>
        <v>T-SHIRT</v>
      </c>
      <c r="C180" s="37" t="str">
        <f>'Modulo_D''Ordine_PE 26'!F177</f>
        <v>CORTA</v>
      </c>
      <c r="D180" s="37" t="str">
        <f>'Modulo_D''Ordine_PE 26'!G177</f>
        <v>FAIR TRADE</v>
      </c>
      <c r="E180" s="37" t="str">
        <f>'Modulo_D''Ordine_PE 26'!H177</f>
        <v>rosso</v>
      </c>
      <c r="F180" s="37" t="str">
        <f>'Modulo_D''Ordine_PE 26'!I177</f>
        <v>bianca</v>
      </c>
      <c r="G180" s="37">
        <f>'Modulo_D''Ordine_PE 26'!J177</f>
        <v>12.6</v>
      </c>
      <c r="H180" s="37">
        <f>'Modulo_D''Ordine_PE 26'!K177</f>
        <v>0</v>
      </c>
      <c r="I180" s="37">
        <f>'Modulo_D''Ordine_PE 26'!L177</f>
        <v>0</v>
      </c>
      <c r="J180" s="37">
        <f>'Modulo_D''Ordine_PE 26'!M177</f>
        <v>0</v>
      </c>
      <c r="K180" s="37">
        <f>'Modulo_D''Ordine_PE 26'!N177</f>
        <v>0</v>
      </c>
      <c r="L180" s="37">
        <f>'Modulo_D''Ordine_PE 26'!O177</f>
        <v>0</v>
      </c>
      <c r="M180" s="37">
        <f>'Modulo_D''Ordine_PE 26'!P177</f>
        <v>0</v>
      </c>
      <c r="N180" s="59">
        <f>'Modulo_D''Ordine_PE 26'!Q177</f>
        <v>0</v>
      </c>
    </row>
    <row r="181" spans="1:14" x14ac:dyDescent="0.3">
      <c r="A181" s="38" t="str">
        <f>'Modulo_D''Ordine_PE 26'!D178</f>
        <v>STAFF</v>
      </c>
      <c r="B181" s="37" t="str">
        <f>'Modulo_D''Ordine_PE 26'!E178</f>
        <v>T-SHIRT</v>
      </c>
      <c r="C181" s="37" t="str">
        <f>'Modulo_D''Ordine_PE 26'!F178</f>
        <v>CORTA</v>
      </c>
      <c r="D181" s="37" t="str">
        <f>'Modulo_D''Ordine_PE 26'!G178</f>
        <v>FAIR TRADE</v>
      </c>
      <c r="E181" s="37" t="str">
        <f>'Modulo_D''Ordine_PE 26'!H178</f>
        <v>bianca</v>
      </c>
      <c r="F181" s="37" t="str">
        <f>'Modulo_D''Ordine_PE 26'!I178</f>
        <v>nero</v>
      </c>
      <c r="G181" s="37">
        <f>'Modulo_D''Ordine_PE 26'!J178</f>
        <v>12.6</v>
      </c>
      <c r="H181" s="37">
        <f>'Modulo_D''Ordine_PE 26'!K178</f>
        <v>0</v>
      </c>
      <c r="I181" s="37">
        <f>'Modulo_D''Ordine_PE 26'!L178</f>
        <v>0</v>
      </c>
      <c r="J181" s="37">
        <f>'Modulo_D''Ordine_PE 26'!M178</f>
        <v>0</v>
      </c>
      <c r="K181" s="37">
        <f>'Modulo_D''Ordine_PE 26'!N178</f>
        <v>0</v>
      </c>
      <c r="L181" s="37">
        <f>'Modulo_D''Ordine_PE 26'!O178</f>
        <v>0</v>
      </c>
      <c r="M181" s="37">
        <f>'Modulo_D''Ordine_PE 26'!P178</f>
        <v>0</v>
      </c>
      <c r="N181" s="59">
        <f>'Modulo_D''Ordine_PE 26'!Q178</f>
        <v>0</v>
      </c>
    </row>
    <row r="182" spans="1:14" x14ac:dyDescent="0.3">
      <c r="A182" s="38" t="str">
        <f>'Modulo_D''Ordine_PE 26'!D179</f>
        <v>STAFF</v>
      </c>
      <c r="B182" s="37" t="str">
        <f>'Modulo_D''Ordine_PE 26'!E179</f>
        <v>T-SHIRT DONNA</v>
      </c>
      <c r="C182" s="37" t="str">
        <f>'Modulo_D''Ordine_PE 26'!F179</f>
        <v>CORTA</v>
      </c>
      <c r="D182" s="37" t="str">
        <f>'Modulo_D''Ordine_PE 26'!G179</f>
        <v>FAIR TRADE</v>
      </c>
      <c r="E182" s="37" t="str">
        <f>'Modulo_D''Ordine_PE 26'!H179</f>
        <v>bianca</v>
      </c>
      <c r="F182" s="37" t="str">
        <f>'Modulo_D''Ordine_PE 26'!I179</f>
        <v>nera</v>
      </c>
      <c r="G182" s="37">
        <f>'Modulo_D''Ordine_PE 26'!J179</f>
        <v>12.6</v>
      </c>
      <c r="H182" s="37">
        <f>'Modulo_D''Ordine_PE 26'!K179</f>
        <v>0</v>
      </c>
      <c r="I182" s="37">
        <f>'Modulo_D''Ordine_PE 26'!L179</f>
        <v>0</v>
      </c>
      <c r="J182" s="37">
        <f>'Modulo_D''Ordine_PE 26'!M179</f>
        <v>0</v>
      </c>
      <c r="K182" s="37">
        <f>'Modulo_D''Ordine_PE 26'!N179</f>
        <v>0</v>
      </c>
      <c r="L182" s="37">
        <f>'Modulo_D''Ordine_PE 26'!O179</f>
        <v>0</v>
      </c>
      <c r="M182" s="37">
        <f>'Modulo_D''Ordine_PE 26'!P179</f>
        <v>0</v>
      </c>
      <c r="N182" s="59">
        <f>'Modulo_D''Ordine_PE 26'!Q179</f>
        <v>0</v>
      </c>
    </row>
    <row r="183" spans="1:14" x14ac:dyDescent="0.3">
      <c r="A183" s="38" t="str">
        <f>'Modulo_D''Ordine_PE 26'!D180</f>
        <v>STAFF</v>
      </c>
      <c r="B183" s="37" t="str">
        <f>'Modulo_D''Ordine_PE 26'!E180</f>
        <v>T-SHIRT</v>
      </c>
      <c r="C183" s="37" t="str">
        <f>'Modulo_D''Ordine_PE 26'!F180</f>
        <v>CORTA</v>
      </c>
      <c r="D183" s="37" t="str">
        <f>'Modulo_D''Ordine_PE 26'!G180</f>
        <v>BIO</v>
      </c>
      <c r="E183" s="37" t="str">
        <f>'Modulo_D''Ordine_PE 26'!H180</f>
        <v>blu navy</v>
      </c>
      <c r="F183" s="37" t="str">
        <f>'Modulo_D''Ordine_PE 26'!I180</f>
        <v>bianca</v>
      </c>
      <c r="G183" s="37">
        <f>'Modulo_D''Ordine_PE 26'!J180</f>
        <v>9.6</v>
      </c>
      <c r="H183" s="37">
        <f>'Modulo_D''Ordine_PE 26'!K180</f>
        <v>0</v>
      </c>
      <c r="I183" s="37">
        <f>'Modulo_D''Ordine_PE 26'!L180</f>
        <v>0</v>
      </c>
      <c r="J183" s="37">
        <f>'Modulo_D''Ordine_PE 26'!M180</f>
        <v>0</v>
      </c>
      <c r="K183" s="37">
        <f>'Modulo_D''Ordine_PE 26'!N180</f>
        <v>0</v>
      </c>
      <c r="L183" s="37">
        <f>'Modulo_D''Ordine_PE 26'!O180</f>
        <v>0</v>
      </c>
      <c r="M183" s="37">
        <f>'Modulo_D''Ordine_PE 26'!P180</f>
        <v>0</v>
      </c>
      <c r="N183" s="59">
        <f>'Modulo_D''Ordine_PE 26'!Q180</f>
        <v>0</v>
      </c>
    </row>
    <row r="184" spans="1:14" x14ac:dyDescent="0.3">
      <c r="A184" s="38" t="str">
        <f>'Modulo_D''Ordine_PE 26'!D181</f>
        <v>STAFF</v>
      </c>
      <c r="B184" s="37" t="str">
        <f>'Modulo_D''Ordine_PE 26'!E181</f>
        <v>T-SHIRT</v>
      </c>
      <c r="C184" s="37" t="str">
        <f>'Modulo_D''Ordine_PE 26'!F181</f>
        <v>CORTA</v>
      </c>
      <c r="D184" s="37" t="str">
        <f>'Modulo_D''Ordine_PE 26'!G181</f>
        <v>BIO</v>
      </c>
      <c r="E184" s="37" t="str">
        <f>'Modulo_D''Ordine_PE 26'!H181</f>
        <v>nera</v>
      </c>
      <c r="F184" s="37" t="str">
        <f>'Modulo_D''Ordine_PE 26'!I181</f>
        <v>bianca</v>
      </c>
      <c r="G184" s="37">
        <f>'Modulo_D''Ordine_PE 26'!J181</f>
        <v>9.6</v>
      </c>
      <c r="H184" s="37">
        <f>'Modulo_D''Ordine_PE 26'!K181</f>
        <v>0</v>
      </c>
      <c r="I184" s="37">
        <f>'Modulo_D''Ordine_PE 26'!L181</f>
        <v>0</v>
      </c>
      <c r="J184" s="37">
        <f>'Modulo_D''Ordine_PE 26'!M181</f>
        <v>0</v>
      </c>
      <c r="K184" s="37">
        <f>'Modulo_D''Ordine_PE 26'!N181</f>
        <v>0</v>
      </c>
      <c r="L184" s="37">
        <f>'Modulo_D''Ordine_PE 26'!O181</f>
        <v>0</v>
      </c>
      <c r="M184" s="37">
        <f>'Modulo_D''Ordine_PE 26'!P181</f>
        <v>0</v>
      </c>
      <c r="N184" s="59">
        <f>'Modulo_D''Ordine_PE 26'!Q181</f>
        <v>0</v>
      </c>
    </row>
    <row r="185" spans="1:14" x14ac:dyDescent="0.3">
      <c r="A185" s="38" t="str">
        <f>'Modulo_D''Ordine_PE 26'!D182</f>
        <v>STAFF</v>
      </c>
      <c r="B185" s="37" t="str">
        <f>'Modulo_D''Ordine_PE 26'!E182</f>
        <v>T-SHIRT</v>
      </c>
      <c r="C185" s="37" t="str">
        <f>'Modulo_D''Ordine_PE 26'!F182</f>
        <v>CORTA</v>
      </c>
      <c r="D185" s="37" t="str">
        <f>'Modulo_D''Ordine_PE 26'!G182</f>
        <v>BIO</v>
      </c>
      <c r="E185" s="37" t="str">
        <f>'Modulo_D''Ordine_PE 26'!H182</f>
        <v>rosso</v>
      </c>
      <c r="F185" s="37" t="str">
        <f>'Modulo_D''Ordine_PE 26'!I182</f>
        <v>bianca</v>
      </c>
      <c r="G185" s="37">
        <f>'Modulo_D''Ordine_PE 26'!J182</f>
        <v>9.6</v>
      </c>
      <c r="H185" s="37">
        <f>'Modulo_D''Ordine_PE 26'!K182</f>
        <v>0</v>
      </c>
      <c r="I185" s="37">
        <f>'Modulo_D''Ordine_PE 26'!L182</f>
        <v>0</v>
      </c>
      <c r="J185" s="37">
        <f>'Modulo_D''Ordine_PE 26'!M182</f>
        <v>0</v>
      </c>
      <c r="K185" s="37">
        <f>'Modulo_D''Ordine_PE 26'!N182</f>
        <v>0</v>
      </c>
      <c r="L185" s="37">
        <f>'Modulo_D''Ordine_PE 26'!O182</f>
        <v>0</v>
      </c>
      <c r="M185" s="37">
        <f>'Modulo_D''Ordine_PE 26'!P182</f>
        <v>0</v>
      </c>
      <c r="N185" s="59">
        <f>'Modulo_D''Ordine_PE 26'!Q182</f>
        <v>0</v>
      </c>
    </row>
    <row r="186" spans="1:14" x14ac:dyDescent="0.3">
      <c r="A186" s="38" t="str">
        <f>'Modulo_D''Ordine_PE 26'!D183</f>
        <v>STAFF</v>
      </c>
      <c r="B186" s="37" t="str">
        <f>'Modulo_D''Ordine_PE 26'!E183</f>
        <v>T-SHIRT</v>
      </c>
      <c r="C186" s="37" t="str">
        <f>'Modulo_D''Ordine_PE 26'!F183</f>
        <v>CORTA</v>
      </c>
      <c r="D186" s="37" t="str">
        <f>'Modulo_D''Ordine_PE 26'!G183</f>
        <v>BIO</v>
      </c>
      <c r="E186" s="37" t="str">
        <f>'Modulo_D''Ordine_PE 26'!H183</f>
        <v>bianca</v>
      </c>
      <c r="F186" s="37" t="str">
        <f>'Modulo_D''Ordine_PE 26'!I183</f>
        <v>nero</v>
      </c>
      <c r="G186" s="37">
        <f>'Modulo_D''Ordine_PE 26'!J183</f>
        <v>9.6</v>
      </c>
      <c r="H186" s="37">
        <f>'Modulo_D''Ordine_PE 26'!K183</f>
        <v>0</v>
      </c>
      <c r="I186" s="37">
        <f>'Modulo_D''Ordine_PE 26'!L183</f>
        <v>0</v>
      </c>
      <c r="J186" s="37">
        <f>'Modulo_D''Ordine_PE 26'!M183</f>
        <v>0</v>
      </c>
      <c r="K186" s="37">
        <f>'Modulo_D''Ordine_PE 26'!N183</f>
        <v>0</v>
      </c>
      <c r="L186" s="37">
        <f>'Modulo_D''Ordine_PE 26'!O183</f>
        <v>0</v>
      </c>
      <c r="M186" s="37">
        <f>'Modulo_D''Ordine_PE 26'!P183</f>
        <v>0</v>
      </c>
      <c r="N186" s="59">
        <f>'Modulo_D''Ordine_PE 26'!Q183</f>
        <v>0</v>
      </c>
    </row>
    <row r="187" spans="1:14" x14ac:dyDescent="0.3">
      <c r="A187" s="38" t="str">
        <f>'Modulo_D''Ordine_PE 26'!D184</f>
        <v>DEVASTANTE</v>
      </c>
      <c r="B187" s="37" t="str">
        <f>'Modulo_D''Ordine_PE 26'!E184</f>
        <v>T-SHIRT</v>
      </c>
      <c r="C187" s="37" t="str">
        <f>'Modulo_D''Ordine_PE 26'!F184</f>
        <v>CORTA</v>
      </c>
      <c r="D187" s="37" t="str">
        <f>'Modulo_D''Ordine_PE 26'!G184</f>
        <v>FAIR TRADE</v>
      </c>
      <c r="E187" s="37" t="str">
        <f>'Modulo_D''Ordine_PE 26'!H184</f>
        <v>BLU baltico</v>
      </c>
      <c r="F187" s="37" t="str">
        <f>'Modulo_D''Ordine_PE 26'!I184</f>
        <v>bianca</v>
      </c>
      <c r="G187" s="37">
        <f>'Modulo_D''Ordine_PE 26'!J184</f>
        <v>12.6</v>
      </c>
      <c r="H187" s="37">
        <f>'Modulo_D''Ordine_PE 26'!K184</f>
        <v>0</v>
      </c>
      <c r="I187" s="37">
        <f>'Modulo_D''Ordine_PE 26'!L184</f>
        <v>0</v>
      </c>
      <c r="J187" s="37">
        <f>'Modulo_D''Ordine_PE 26'!M184</f>
        <v>0</v>
      </c>
      <c r="K187" s="37">
        <f>'Modulo_D''Ordine_PE 26'!N184</f>
        <v>0</v>
      </c>
      <c r="L187" s="37">
        <f>'Modulo_D''Ordine_PE 26'!O184</f>
        <v>0</v>
      </c>
      <c r="M187" s="37">
        <f>'Modulo_D''Ordine_PE 26'!P184</f>
        <v>0</v>
      </c>
      <c r="N187" s="59">
        <f>'Modulo_D''Ordine_PE 26'!Q184</f>
        <v>0</v>
      </c>
    </row>
    <row r="188" spans="1:14" x14ac:dyDescent="0.3">
      <c r="A188" s="38" t="str">
        <f>'Modulo_D''Ordine_PE 26'!D185</f>
        <v>DEVASTANTE</v>
      </c>
      <c r="B188" s="37" t="str">
        <f>'Modulo_D''Ordine_PE 26'!E185</f>
        <v>T-SHIRT</v>
      </c>
      <c r="C188" s="37" t="str">
        <f>'Modulo_D''Ordine_PE 26'!F185</f>
        <v>CORTA</v>
      </c>
      <c r="D188" s="37" t="str">
        <f>'Modulo_D''Ordine_PE 26'!G185</f>
        <v>FAIR TRADE</v>
      </c>
      <c r="E188" s="37" t="str">
        <f>'Modulo_D''Ordine_PE 26'!H185</f>
        <v>nera</v>
      </c>
      <c r="F188" s="37" t="str">
        <f>'Modulo_D''Ordine_PE 26'!I185</f>
        <v>bianca</v>
      </c>
      <c r="G188" s="37">
        <f>'Modulo_D''Ordine_PE 26'!J185</f>
        <v>12.6</v>
      </c>
      <c r="H188" s="37">
        <f>'Modulo_D''Ordine_PE 26'!K185</f>
        <v>0</v>
      </c>
      <c r="I188" s="37">
        <f>'Modulo_D''Ordine_PE 26'!L185</f>
        <v>0</v>
      </c>
      <c r="J188" s="37">
        <f>'Modulo_D''Ordine_PE 26'!M185</f>
        <v>0</v>
      </c>
      <c r="K188" s="37">
        <f>'Modulo_D''Ordine_PE 26'!N185</f>
        <v>0</v>
      </c>
      <c r="L188" s="37">
        <f>'Modulo_D''Ordine_PE 26'!O185</f>
        <v>0</v>
      </c>
      <c r="M188" s="37">
        <f>'Modulo_D''Ordine_PE 26'!P185</f>
        <v>0</v>
      </c>
      <c r="N188" s="59">
        <f>'Modulo_D''Ordine_PE 26'!Q185</f>
        <v>0</v>
      </c>
    </row>
    <row r="189" spans="1:14" x14ac:dyDescent="0.3">
      <c r="A189" s="38" t="str">
        <f>'Modulo_D''Ordine_PE 26'!D186</f>
        <v>DEVASTANTE</v>
      </c>
      <c r="B189" s="37" t="str">
        <f>'Modulo_D''Ordine_PE 26'!E186</f>
        <v>T-SHIRT</v>
      </c>
      <c r="C189" s="37" t="str">
        <f>'Modulo_D''Ordine_PE 26'!F186</f>
        <v>CORTA</v>
      </c>
      <c r="D189" s="37" t="str">
        <f>'Modulo_D''Ordine_PE 26'!G186</f>
        <v>FAIR TRADE</v>
      </c>
      <c r="E189" s="37" t="str">
        <f>'Modulo_D''Ordine_PE 26'!H186</f>
        <v>rosso</v>
      </c>
      <c r="F189" s="37" t="str">
        <f>'Modulo_D''Ordine_PE 26'!I186</f>
        <v>bianca</v>
      </c>
      <c r="G189" s="37">
        <f>'Modulo_D''Ordine_PE 26'!J186</f>
        <v>12.6</v>
      </c>
      <c r="H189" s="37">
        <f>'Modulo_D''Ordine_PE 26'!K186</f>
        <v>0</v>
      </c>
      <c r="I189" s="37">
        <f>'Modulo_D''Ordine_PE 26'!L186</f>
        <v>0</v>
      </c>
      <c r="J189" s="37">
        <f>'Modulo_D''Ordine_PE 26'!M186</f>
        <v>0</v>
      </c>
      <c r="K189" s="37">
        <f>'Modulo_D''Ordine_PE 26'!N186</f>
        <v>0</v>
      </c>
      <c r="L189" s="37">
        <f>'Modulo_D''Ordine_PE 26'!O186</f>
        <v>0</v>
      </c>
      <c r="M189" s="37">
        <f>'Modulo_D''Ordine_PE 26'!P186</f>
        <v>0</v>
      </c>
      <c r="N189" s="59">
        <f>'Modulo_D''Ordine_PE 26'!Q186</f>
        <v>0</v>
      </c>
    </row>
    <row r="190" spans="1:14" x14ac:dyDescent="0.3">
      <c r="A190" s="38" t="str">
        <f>'Modulo_D''Ordine_PE 26'!D187</f>
        <v>DEVASTANTE</v>
      </c>
      <c r="B190" s="37" t="str">
        <f>'Modulo_D''Ordine_PE 26'!E187</f>
        <v>T-SHIRT</v>
      </c>
      <c r="C190" s="37" t="str">
        <f>'Modulo_D''Ordine_PE 26'!F187</f>
        <v>CORTA</v>
      </c>
      <c r="D190" s="37" t="str">
        <f>'Modulo_D''Ordine_PE 26'!G187</f>
        <v>FAIR TRADE</v>
      </c>
      <c r="E190" s="37" t="str">
        <f>'Modulo_D''Ordine_PE 26'!H187</f>
        <v>bianca</v>
      </c>
      <c r="F190" s="37" t="str">
        <f>'Modulo_D''Ordine_PE 26'!I187</f>
        <v>nero</v>
      </c>
      <c r="G190" s="37">
        <f>'Modulo_D''Ordine_PE 26'!J187</f>
        <v>12.6</v>
      </c>
      <c r="H190" s="37">
        <f>'Modulo_D''Ordine_PE 26'!K187</f>
        <v>0</v>
      </c>
      <c r="I190" s="37">
        <f>'Modulo_D''Ordine_PE 26'!L187</f>
        <v>0</v>
      </c>
      <c r="J190" s="37">
        <f>'Modulo_D''Ordine_PE 26'!M187</f>
        <v>0</v>
      </c>
      <c r="K190" s="37">
        <f>'Modulo_D''Ordine_PE 26'!N187</f>
        <v>0</v>
      </c>
      <c r="L190" s="37">
        <f>'Modulo_D''Ordine_PE 26'!O187</f>
        <v>0</v>
      </c>
      <c r="M190" s="37">
        <f>'Modulo_D''Ordine_PE 26'!P187</f>
        <v>0</v>
      </c>
      <c r="N190" s="59">
        <f>'Modulo_D''Ordine_PE 26'!Q187</f>
        <v>0</v>
      </c>
    </row>
    <row r="191" spans="1:14" x14ac:dyDescent="0.3">
      <c r="A191" s="38" t="str">
        <f>'Modulo_D''Ordine_PE 26'!D188</f>
        <v>DEVASTANTE</v>
      </c>
      <c r="B191" s="37" t="str">
        <f>'Modulo_D''Ordine_PE 26'!E188</f>
        <v>T-SHIRT DONNA</v>
      </c>
      <c r="C191" s="37" t="str">
        <f>'Modulo_D''Ordine_PE 26'!F188</f>
        <v>CORTA</v>
      </c>
      <c r="D191" s="37" t="str">
        <f>'Modulo_D''Ordine_PE 26'!G188</f>
        <v>FAIR TRADE</v>
      </c>
      <c r="E191" s="37" t="str">
        <f>'Modulo_D''Ordine_PE 26'!H188</f>
        <v>bianca</v>
      </c>
      <c r="F191" s="37" t="str">
        <f>'Modulo_D''Ordine_PE 26'!I188</f>
        <v>nera</v>
      </c>
      <c r="G191" s="37">
        <f>'Modulo_D''Ordine_PE 26'!J188</f>
        <v>12.6</v>
      </c>
      <c r="H191" s="37">
        <f>'Modulo_D''Ordine_PE 26'!K188</f>
        <v>0</v>
      </c>
      <c r="I191" s="37">
        <f>'Modulo_D''Ordine_PE 26'!L188</f>
        <v>0</v>
      </c>
      <c r="J191" s="37">
        <f>'Modulo_D''Ordine_PE 26'!M188</f>
        <v>0</v>
      </c>
      <c r="K191" s="37">
        <f>'Modulo_D''Ordine_PE 26'!N188</f>
        <v>0</v>
      </c>
      <c r="L191" s="37">
        <f>'Modulo_D''Ordine_PE 26'!O188</f>
        <v>0</v>
      </c>
      <c r="M191" s="37">
        <f>'Modulo_D''Ordine_PE 26'!P188</f>
        <v>0</v>
      </c>
      <c r="N191" s="59">
        <f>'Modulo_D''Ordine_PE 26'!Q188</f>
        <v>0</v>
      </c>
    </row>
    <row r="192" spans="1:14" x14ac:dyDescent="0.3">
      <c r="A192" s="38" t="str">
        <f>'Modulo_D''Ordine_PE 26'!D189</f>
        <v>DEVASTANTE</v>
      </c>
      <c r="B192" s="37" t="str">
        <f>'Modulo_D''Ordine_PE 26'!E189</f>
        <v>T-SHIRT</v>
      </c>
      <c r="C192" s="37" t="str">
        <f>'Modulo_D''Ordine_PE 26'!F189</f>
        <v>CORTA</v>
      </c>
      <c r="D192" s="37" t="str">
        <f>'Modulo_D''Ordine_PE 26'!G189</f>
        <v>BIO</v>
      </c>
      <c r="E192" s="37" t="str">
        <f>'Modulo_D''Ordine_PE 26'!H189</f>
        <v>blu navy</v>
      </c>
      <c r="F192" s="37" t="str">
        <f>'Modulo_D''Ordine_PE 26'!I189</f>
        <v>bianca</v>
      </c>
      <c r="G192" s="37">
        <f>'Modulo_D''Ordine_PE 26'!J189</f>
        <v>9.6</v>
      </c>
      <c r="H192" s="37">
        <f>'Modulo_D''Ordine_PE 26'!K189</f>
        <v>0</v>
      </c>
      <c r="I192" s="37">
        <f>'Modulo_D''Ordine_PE 26'!L189</f>
        <v>0</v>
      </c>
      <c r="J192" s="37">
        <f>'Modulo_D''Ordine_PE 26'!M189</f>
        <v>0</v>
      </c>
      <c r="K192" s="37">
        <f>'Modulo_D''Ordine_PE 26'!N189</f>
        <v>0</v>
      </c>
      <c r="L192" s="37">
        <f>'Modulo_D''Ordine_PE 26'!O189</f>
        <v>0</v>
      </c>
      <c r="M192" s="37">
        <f>'Modulo_D''Ordine_PE 26'!P189</f>
        <v>0</v>
      </c>
      <c r="N192" s="59">
        <f>'Modulo_D''Ordine_PE 26'!Q189</f>
        <v>0</v>
      </c>
    </row>
    <row r="193" spans="1:14" x14ac:dyDescent="0.3">
      <c r="A193" s="38" t="str">
        <f>'Modulo_D''Ordine_PE 26'!D190</f>
        <v>DEVASTANTE</v>
      </c>
      <c r="B193" s="37" t="str">
        <f>'Modulo_D''Ordine_PE 26'!E190</f>
        <v>T-SHIRT</v>
      </c>
      <c r="C193" s="37" t="str">
        <f>'Modulo_D''Ordine_PE 26'!F190</f>
        <v>CORTA</v>
      </c>
      <c r="D193" s="37" t="str">
        <f>'Modulo_D''Ordine_PE 26'!G190</f>
        <v>BIO</v>
      </c>
      <c r="E193" s="37" t="str">
        <f>'Modulo_D''Ordine_PE 26'!H190</f>
        <v>nera</v>
      </c>
      <c r="F193" s="37" t="str">
        <f>'Modulo_D''Ordine_PE 26'!I190</f>
        <v>bianca</v>
      </c>
      <c r="G193" s="37">
        <f>'Modulo_D''Ordine_PE 26'!J190</f>
        <v>9.6</v>
      </c>
      <c r="H193" s="37">
        <f>'Modulo_D''Ordine_PE 26'!K190</f>
        <v>0</v>
      </c>
      <c r="I193" s="37">
        <f>'Modulo_D''Ordine_PE 26'!L190</f>
        <v>0</v>
      </c>
      <c r="J193" s="37">
        <f>'Modulo_D''Ordine_PE 26'!M190</f>
        <v>0</v>
      </c>
      <c r="K193" s="37">
        <f>'Modulo_D''Ordine_PE 26'!N190</f>
        <v>0</v>
      </c>
      <c r="L193" s="37">
        <f>'Modulo_D''Ordine_PE 26'!O190</f>
        <v>0</v>
      </c>
      <c r="M193" s="37">
        <f>'Modulo_D''Ordine_PE 26'!P190</f>
        <v>0</v>
      </c>
      <c r="N193" s="59">
        <f>'Modulo_D''Ordine_PE 26'!Q190</f>
        <v>0</v>
      </c>
    </row>
    <row r="194" spans="1:14" x14ac:dyDescent="0.3">
      <c r="A194" s="38" t="str">
        <f>'Modulo_D''Ordine_PE 26'!D191</f>
        <v>DEVASTANTE</v>
      </c>
      <c r="B194" s="37" t="str">
        <f>'Modulo_D''Ordine_PE 26'!E191</f>
        <v>T-SHIRT</v>
      </c>
      <c r="C194" s="37" t="str">
        <f>'Modulo_D''Ordine_PE 26'!F191</f>
        <v>CORTA</v>
      </c>
      <c r="D194" s="37" t="str">
        <f>'Modulo_D''Ordine_PE 26'!G191</f>
        <v>BIO</v>
      </c>
      <c r="E194" s="37" t="str">
        <f>'Modulo_D''Ordine_PE 26'!H191</f>
        <v>rosso</v>
      </c>
      <c r="F194" s="37" t="str">
        <f>'Modulo_D''Ordine_PE 26'!I191</f>
        <v>bianca</v>
      </c>
      <c r="G194" s="37">
        <f>'Modulo_D''Ordine_PE 26'!J191</f>
        <v>9.6</v>
      </c>
      <c r="H194" s="37">
        <f>'Modulo_D''Ordine_PE 26'!K191</f>
        <v>0</v>
      </c>
      <c r="I194" s="37">
        <f>'Modulo_D''Ordine_PE 26'!L191</f>
        <v>0</v>
      </c>
      <c r="J194" s="37">
        <f>'Modulo_D''Ordine_PE 26'!M191</f>
        <v>0</v>
      </c>
      <c r="K194" s="37">
        <f>'Modulo_D''Ordine_PE 26'!N191</f>
        <v>0</v>
      </c>
      <c r="L194" s="37">
        <f>'Modulo_D''Ordine_PE 26'!O191</f>
        <v>0</v>
      </c>
      <c r="M194" s="37">
        <f>'Modulo_D''Ordine_PE 26'!P191</f>
        <v>0</v>
      </c>
      <c r="N194" s="59">
        <f>'Modulo_D''Ordine_PE 26'!Q191</f>
        <v>0</v>
      </c>
    </row>
    <row r="195" spans="1:14" x14ac:dyDescent="0.3">
      <c r="A195" s="38" t="str">
        <f>'Modulo_D''Ordine_PE 26'!D192</f>
        <v>DEVASTANTE</v>
      </c>
      <c r="B195" s="37" t="str">
        <f>'Modulo_D''Ordine_PE 26'!E192</f>
        <v>T-SHIRT</v>
      </c>
      <c r="C195" s="37" t="str">
        <f>'Modulo_D''Ordine_PE 26'!F192</f>
        <v>CORTA</v>
      </c>
      <c r="D195" s="37" t="str">
        <f>'Modulo_D''Ordine_PE 26'!G192</f>
        <v>BIO</v>
      </c>
      <c r="E195" s="37" t="str">
        <f>'Modulo_D''Ordine_PE 26'!H192</f>
        <v>bianca</v>
      </c>
      <c r="F195" s="37" t="str">
        <f>'Modulo_D''Ordine_PE 26'!I192</f>
        <v>nero</v>
      </c>
      <c r="G195" s="37">
        <f>'Modulo_D''Ordine_PE 26'!J192</f>
        <v>9.6</v>
      </c>
      <c r="H195" s="37">
        <f>'Modulo_D''Ordine_PE 26'!K192</f>
        <v>0</v>
      </c>
      <c r="I195" s="37">
        <f>'Modulo_D''Ordine_PE 26'!L192</f>
        <v>0</v>
      </c>
      <c r="J195" s="37">
        <f>'Modulo_D''Ordine_PE 26'!M192</f>
        <v>0</v>
      </c>
      <c r="K195" s="37">
        <f>'Modulo_D''Ordine_PE 26'!N192</f>
        <v>0</v>
      </c>
      <c r="L195" s="37">
        <f>'Modulo_D''Ordine_PE 26'!O192</f>
        <v>0</v>
      </c>
      <c r="M195" s="37">
        <f>'Modulo_D''Ordine_PE 26'!P192</f>
        <v>0</v>
      </c>
      <c r="N195" s="59">
        <f>'Modulo_D''Ordine_PE 26'!Q192</f>
        <v>0</v>
      </c>
    </row>
    <row r="196" spans="1:14" x14ac:dyDescent="0.3">
      <c r="A196" s="38" t="str">
        <f>'Modulo_D''Ordine_PE 26'!D193</f>
        <v>HARING</v>
      </c>
      <c r="B196" s="37" t="str">
        <f>'Modulo_D''Ordine_PE 26'!E193</f>
        <v>TOTE BAG</v>
      </c>
      <c r="C196" s="37">
        <f>'Modulo_D''Ordine_PE 26'!F193</f>
        <v>0</v>
      </c>
      <c r="D196" s="37" t="str">
        <f>'Modulo_D''Ordine_PE 26'!G193</f>
        <v>FAIR TRADE</v>
      </c>
      <c r="E196" s="37" t="str">
        <f>'Modulo_D''Ordine_PE 26'!H193</f>
        <v>ecru</v>
      </c>
      <c r="F196" s="37" t="str">
        <f>'Modulo_D''Ordine_PE 26'!I193</f>
        <v>arcobaleno</v>
      </c>
      <c r="G196" s="37">
        <f>'Modulo_D''Ordine_PE 26'!J193</f>
        <v>5</v>
      </c>
      <c r="H196" s="37">
        <f>'Modulo_D''Ordine_PE 26'!K193</f>
        <v>0</v>
      </c>
      <c r="I196" s="37">
        <f>'Modulo_D''Ordine_PE 26'!L193</f>
        <v>0</v>
      </c>
      <c r="J196" s="37">
        <f>'Modulo_D''Ordine_PE 26'!M193</f>
        <v>0</v>
      </c>
      <c r="K196" s="37">
        <f>'Modulo_D''Ordine_PE 26'!N193</f>
        <v>0</v>
      </c>
      <c r="L196" s="37">
        <f>'Modulo_D''Ordine_PE 26'!O193</f>
        <v>0</v>
      </c>
      <c r="M196" s="37">
        <f>'Modulo_D''Ordine_PE 26'!P193</f>
        <v>0</v>
      </c>
      <c r="N196" s="59">
        <f>'Modulo_D''Ordine_PE 26'!Q193</f>
        <v>0</v>
      </c>
    </row>
    <row r="197" spans="1:14" x14ac:dyDescent="0.3">
      <c r="A197" s="38" t="str">
        <f>'Modulo_D''Ordine_PE 26'!D194</f>
        <v>SAFFO</v>
      </c>
      <c r="B197" s="37" t="str">
        <f>'Modulo_D''Ordine_PE 26'!E194</f>
        <v>TOTE BAG</v>
      </c>
      <c r="C197" s="37">
        <f>'Modulo_D''Ordine_PE 26'!F194</f>
        <v>0</v>
      </c>
      <c r="D197" s="37" t="str">
        <f>'Modulo_D''Ordine_PE 26'!G194</f>
        <v>FAIR TRADE</v>
      </c>
      <c r="E197" s="37" t="str">
        <f>'Modulo_D''Ordine_PE 26'!H194</f>
        <v>ecru</v>
      </c>
      <c r="F197" s="37" t="str">
        <f>'Modulo_D''Ordine_PE 26'!I194</f>
        <v>nera</v>
      </c>
      <c r="G197" s="37">
        <f>'Modulo_D''Ordine_PE 26'!J194</f>
        <v>5</v>
      </c>
      <c r="H197" s="37">
        <f>'Modulo_D''Ordine_PE 26'!K194</f>
        <v>0</v>
      </c>
      <c r="I197" s="37">
        <f>'Modulo_D''Ordine_PE 26'!L194</f>
        <v>0</v>
      </c>
      <c r="J197" s="37">
        <f>'Modulo_D''Ordine_PE 26'!M194</f>
        <v>0</v>
      </c>
      <c r="K197" s="37">
        <f>'Modulo_D''Ordine_PE 26'!N194</f>
        <v>0</v>
      </c>
      <c r="L197" s="37">
        <f>'Modulo_D''Ordine_PE 26'!O194</f>
        <v>0</v>
      </c>
      <c r="M197" s="37">
        <f>'Modulo_D''Ordine_PE 26'!P194</f>
        <v>0</v>
      </c>
      <c r="N197" s="59">
        <f>'Modulo_D''Ordine_PE 26'!Q194</f>
        <v>0</v>
      </c>
    </row>
    <row r="198" spans="1:14" x14ac:dyDescent="0.3">
      <c r="A198" s="38" t="str">
        <f>'Modulo_D''Ordine_PE 26'!D195</f>
        <v>RANA PLAZA</v>
      </c>
      <c r="B198" s="37" t="str">
        <f>'Modulo_D''Ordine_PE 26'!E195</f>
        <v>TOTE BAG</v>
      </c>
      <c r="C198" s="37">
        <f>'Modulo_D''Ordine_PE 26'!F195</f>
        <v>0</v>
      </c>
      <c r="D198" s="37" t="str">
        <f>'Modulo_D''Ordine_PE 26'!G195</f>
        <v>FAIR TRADE</v>
      </c>
      <c r="E198" s="37" t="str">
        <f>'Modulo_D''Ordine_PE 26'!H195</f>
        <v>ecru</v>
      </c>
      <c r="F198" s="37" t="str">
        <f>'Modulo_D''Ordine_PE 26'!I195</f>
        <v>arcobaleno</v>
      </c>
      <c r="G198" s="37">
        <f>'Modulo_D''Ordine_PE 26'!J195</f>
        <v>5</v>
      </c>
      <c r="H198" s="37">
        <f>'Modulo_D''Ordine_PE 26'!K195</f>
        <v>0</v>
      </c>
      <c r="I198" s="37">
        <f>'Modulo_D''Ordine_PE 26'!L195</f>
        <v>0</v>
      </c>
      <c r="J198" s="37">
        <f>'Modulo_D''Ordine_PE 26'!M195</f>
        <v>0</v>
      </c>
      <c r="K198" s="37">
        <f>'Modulo_D''Ordine_PE 26'!N195</f>
        <v>0</v>
      </c>
      <c r="L198" s="37">
        <f>'Modulo_D''Ordine_PE 26'!O195</f>
        <v>0</v>
      </c>
      <c r="M198" s="37">
        <f>'Modulo_D''Ordine_PE 26'!P195</f>
        <v>0</v>
      </c>
      <c r="N198" s="59">
        <f>'Modulo_D''Ordine_PE 26'!Q195</f>
        <v>0</v>
      </c>
    </row>
    <row r="199" spans="1:14" x14ac:dyDescent="0.3">
      <c r="A199" s="38" t="str">
        <f>'Modulo_D''Ordine_PE 26'!D196</f>
        <v>BELLA CIAO</v>
      </c>
      <c r="B199" s="37" t="str">
        <f>'Modulo_D''Ordine_PE 26'!E196</f>
        <v>TOTE BAG</v>
      </c>
      <c r="C199" s="37">
        <f>'Modulo_D''Ordine_PE 26'!F196</f>
        <v>0</v>
      </c>
      <c r="D199" s="37" t="str">
        <f>'Modulo_D''Ordine_PE 26'!G196</f>
        <v>FAIR TRADE</v>
      </c>
      <c r="E199" s="37" t="str">
        <f>'Modulo_D''Ordine_PE 26'!H196</f>
        <v>ecru</v>
      </c>
      <c r="F199" s="37" t="str">
        <f>'Modulo_D''Ordine_PE 26'!I196</f>
        <v>nera, rossa</v>
      </c>
      <c r="G199" s="37">
        <f>'Modulo_D''Ordine_PE 26'!J196</f>
        <v>5</v>
      </c>
      <c r="H199" s="37">
        <f>'Modulo_D''Ordine_PE 26'!K196</f>
        <v>0</v>
      </c>
      <c r="I199" s="37">
        <f>'Modulo_D''Ordine_PE 26'!L196</f>
        <v>0</v>
      </c>
      <c r="J199" s="37">
        <f>'Modulo_D''Ordine_PE 26'!M196</f>
        <v>0</v>
      </c>
      <c r="K199" s="37">
        <f>'Modulo_D''Ordine_PE 26'!N196</f>
        <v>0</v>
      </c>
      <c r="L199" s="37">
        <f>'Modulo_D''Ordine_PE 26'!O196</f>
        <v>0</v>
      </c>
      <c r="M199" s="37">
        <f>'Modulo_D''Ordine_PE 26'!P196</f>
        <v>0</v>
      </c>
      <c r="N199" s="59">
        <f>'Modulo_D''Ordine_PE 26'!Q196</f>
        <v>0</v>
      </c>
    </row>
    <row r="200" spans="1:14" x14ac:dyDescent="0.3">
      <c r="A200" s="38" t="str">
        <f>'Modulo_D''Ordine_PE 26'!D197</f>
        <v>CAFFE'</v>
      </c>
      <c r="B200" s="37" t="str">
        <f>'Modulo_D''Ordine_PE 26'!E197</f>
        <v>TOTE BAG</v>
      </c>
      <c r="C200" s="37">
        <f>'Modulo_D''Ordine_PE 26'!F197</f>
        <v>0</v>
      </c>
      <c r="D200" s="37" t="str">
        <f>'Modulo_D''Ordine_PE 26'!G197</f>
        <v>FAIR TRADE</v>
      </c>
      <c r="E200" s="37" t="str">
        <f>'Modulo_D''Ordine_PE 26'!H197</f>
        <v>ecru</v>
      </c>
      <c r="F200" s="37" t="str">
        <f>'Modulo_D''Ordine_PE 26'!I197</f>
        <v>nera</v>
      </c>
      <c r="G200" s="37">
        <f>'Modulo_D''Ordine_PE 26'!J197</f>
        <v>5</v>
      </c>
      <c r="H200" s="37">
        <f>'Modulo_D''Ordine_PE 26'!K197</f>
        <v>0</v>
      </c>
      <c r="I200" s="37">
        <f>'Modulo_D''Ordine_PE 26'!L197</f>
        <v>0</v>
      </c>
      <c r="J200" s="37">
        <f>'Modulo_D''Ordine_PE 26'!M197</f>
        <v>0</v>
      </c>
      <c r="K200" s="37">
        <f>'Modulo_D''Ordine_PE 26'!N197</f>
        <v>0</v>
      </c>
      <c r="L200" s="37">
        <f>'Modulo_D''Ordine_PE 26'!O197</f>
        <v>0</v>
      </c>
      <c r="M200" s="37">
        <f>'Modulo_D''Ordine_PE 26'!P197</f>
        <v>0</v>
      </c>
      <c r="N200" s="59">
        <f>'Modulo_D''Ordine_PE 26'!Q197</f>
        <v>0</v>
      </c>
    </row>
    <row r="201" spans="1:14" x14ac:dyDescent="0.3">
      <c r="A201" s="38" t="str">
        <f>'Modulo_D''Ordine_PE 26'!D198</f>
        <v xml:space="preserve">ATTIVISTA </v>
      </c>
      <c r="B201" s="37" t="str">
        <f>'Modulo_D''Ordine_PE 26'!E198</f>
        <v>TOTE BAG</v>
      </c>
      <c r="C201" s="37">
        <f>'Modulo_D''Ordine_PE 26'!F198</f>
        <v>0</v>
      </c>
      <c r="D201" s="37" t="str">
        <f>'Modulo_D''Ordine_PE 26'!G198</f>
        <v>FAIR TRADE</v>
      </c>
      <c r="E201" s="37" t="str">
        <f>'Modulo_D''Ordine_PE 26'!H198</f>
        <v>ecru</v>
      </c>
      <c r="F201" s="37" t="str">
        <f>'Modulo_D''Ordine_PE 26'!I198</f>
        <v>nera</v>
      </c>
      <c r="G201" s="37">
        <f>'Modulo_D''Ordine_PE 26'!J198</f>
        <v>5</v>
      </c>
      <c r="H201" s="37">
        <f>'Modulo_D''Ordine_PE 26'!K198</f>
        <v>0</v>
      </c>
      <c r="I201" s="37">
        <f>'Modulo_D''Ordine_PE 26'!L198</f>
        <v>0</v>
      </c>
      <c r="J201" s="37">
        <f>'Modulo_D''Ordine_PE 26'!M198</f>
        <v>0</v>
      </c>
      <c r="K201" s="37">
        <f>'Modulo_D''Ordine_PE 26'!N198</f>
        <v>0</v>
      </c>
      <c r="L201" s="37">
        <f>'Modulo_D''Ordine_PE 26'!O198</f>
        <v>0</v>
      </c>
      <c r="M201" s="37">
        <f>'Modulo_D''Ordine_PE 26'!P198</f>
        <v>0</v>
      </c>
      <c r="N201" s="59">
        <f>'Modulo_D''Ordine_PE 26'!Q198</f>
        <v>0</v>
      </c>
    </row>
    <row r="202" spans="1:14" x14ac:dyDescent="0.3">
      <c r="A202" s="38" t="str">
        <f>'Modulo_D''Ordine_PE 26'!D199</f>
        <v>OPRESS</v>
      </c>
      <c r="B202" s="37" t="str">
        <f>'Modulo_D''Ordine_PE 26'!E199</f>
        <v>TOTE BAG</v>
      </c>
      <c r="C202" s="37">
        <f>'Modulo_D''Ordine_PE 26'!F199</f>
        <v>0</v>
      </c>
      <c r="D202" s="37" t="str">
        <f>'Modulo_D''Ordine_PE 26'!G199</f>
        <v>FAIR TRADE</v>
      </c>
      <c r="E202" s="37" t="str">
        <f>'Modulo_D''Ordine_PE 26'!H199</f>
        <v>ecru</v>
      </c>
      <c r="F202" s="37" t="str">
        <f>'Modulo_D''Ordine_PE 26'!I199</f>
        <v>nera</v>
      </c>
      <c r="G202" s="37">
        <f>'Modulo_D''Ordine_PE 26'!J199</f>
        <v>5</v>
      </c>
      <c r="H202" s="37">
        <f>'Modulo_D''Ordine_PE 26'!K199</f>
        <v>0</v>
      </c>
      <c r="I202" s="37">
        <f>'Modulo_D''Ordine_PE 26'!L199</f>
        <v>0</v>
      </c>
      <c r="J202" s="37">
        <f>'Modulo_D''Ordine_PE 26'!M199</f>
        <v>0</v>
      </c>
      <c r="K202" s="37">
        <f>'Modulo_D''Ordine_PE 26'!N199</f>
        <v>0</v>
      </c>
      <c r="L202" s="37">
        <f>'Modulo_D''Ordine_PE 26'!O199</f>
        <v>0</v>
      </c>
      <c r="M202" s="37">
        <f>'Modulo_D''Ordine_PE 26'!P199</f>
        <v>0</v>
      </c>
      <c r="N202" s="59">
        <f>'Modulo_D''Ordine_PE 26'!Q199</f>
        <v>0</v>
      </c>
    </row>
    <row r="203" spans="1:14" ht="15" thickBot="1" x14ac:dyDescent="0.35">
      <c r="A203" s="39" t="str">
        <f>'Modulo_D''Ordine_PE 26'!D200</f>
        <v>GAGARIN</v>
      </c>
      <c r="B203" s="60" t="str">
        <f>'Modulo_D''Ordine_PE 26'!E200</f>
        <v>TOTE BAG</v>
      </c>
      <c r="C203" s="60">
        <f>'Modulo_D''Ordine_PE 26'!F200</f>
        <v>0</v>
      </c>
      <c r="D203" s="60" t="str">
        <f>'Modulo_D''Ordine_PE 26'!G200</f>
        <v>FAIR TRADE</v>
      </c>
      <c r="E203" s="60" t="str">
        <f>'Modulo_D''Ordine_PE 26'!H200</f>
        <v>ecru</v>
      </c>
      <c r="F203" s="60" t="str">
        <f>'Modulo_D''Ordine_PE 26'!I200</f>
        <v>nera</v>
      </c>
      <c r="G203" s="60">
        <f>'Modulo_D''Ordine_PE 26'!J200</f>
        <v>5</v>
      </c>
      <c r="H203" s="60">
        <f>'Modulo_D''Ordine_PE 26'!K200</f>
        <v>0</v>
      </c>
      <c r="I203" s="60">
        <f>'Modulo_D''Ordine_PE 26'!L200</f>
        <v>0</v>
      </c>
      <c r="J203" s="60">
        <f>'Modulo_D''Ordine_PE 26'!M200</f>
        <v>0</v>
      </c>
      <c r="K203" s="60">
        <f>'Modulo_D''Ordine_PE 26'!N200</f>
        <v>0</v>
      </c>
      <c r="L203" s="60">
        <f>'Modulo_D''Ordine_PE 26'!O200</f>
        <v>0</v>
      </c>
      <c r="M203" s="60">
        <f>'Modulo_D''Ordine_PE 26'!P200</f>
        <v>0</v>
      </c>
      <c r="N203" s="61">
        <f>'Modulo_D''Ordine_PE 26'!Q200</f>
        <v>0</v>
      </c>
    </row>
    <row r="204" spans="1:14" x14ac:dyDescent="0.3">
      <c r="N204" s="5"/>
    </row>
    <row r="205" spans="1:14" x14ac:dyDescent="0.3">
      <c r="N205" s="5"/>
    </row>
    <row r="206" spans="1:14" x14ac:dyDescent="0.3">
      <c r="N206" s="5"/>
    </row>
    <row r="207" spans="1:14" x14ac:dyDescent="0.3">
      <c r="N207" s="5"/>
    </row>
    <row r="208" spans="1:14" x14ac:dyDescent="0.3">
      <c r="N208" s="5"/>
    </row>
    <row r="209" spans="14:14" x14ac:dyDescent="0.3">
      <c r="N209" s="5"/>
    </row>
    <row r="210" spans="14:14" x14ac:dyDescent="0.3">
      <c r="N210" s="5"/>
    </row>
    <row r="211" spans="14:14" x14ac:dyDescent="0.3">
      <c r="N211" s="5"/>
    </row>
    <row r="212" spans="14:14" x14ac:dyDescent="0.3">
      <c r="N212" s="5"/>
    </row>
    <row r="213" spans="14:14" x14ac:dyDescent="0.3">
      <c r="N213" s="5"/>
    </row>
    <row r="214" spans="14:14" x14ac:dyDescent="0.3">
      <c r="N214" s="5"/>
    </row>
    <row r="215" spans="14:14" x14ac:dyDescent="0.3">
      <c r="N215" s="5"/>
    </row>
    <row r="216" spans="14:14" x14ac:dyDescent="0.3">
      <c r="N216" s="5"/>
    </row>
    <row r="217" spans="14:14" x14ac:dyDescent="0.3">
      <c r="N217" s="5"/>
    </row>
    <row r="218" spans="14:14" x14ac:dyDescent="0.3">
      <c r="N218" s="5"/>
    </row>
    <row r="219" spans="14:14" x14ac:dyDescent="0.3">
      <c r="N219" s="5"/>
    </row>
    <row r="220" spans="14:14" x14ac:dyDescent="0.3">
      <c r="N220" s="5"/>
    </row>
    <row r="221" spans="14:14" x14ac:dyDescent="0.3">
      <c r="N221" s="5"/>
    </row>
    <row r="222" spans="14:14" x14ac:dyDescent="0.3">
      <c r="N222" s="5"/>
    </row>
    <row r="223" spans="14:14" x14ac:dyDescent="0.3">
      <c r="N223" s="5"/>
    </row>
    <row r="224" spans="14:14" x14ac:dyDescent="0.3">
      <c r="N224" s="5"/>
    </row>
    <row r="225" spans="14:14" x14ac:dyDescent="0.3">
      <c r="N225" s="5"/>
    </row>
    <row r="226" spans="14:14" x14ac:dyDescent="0.3">
      <c r="N226" s="5"/>
    </row>
    <row r="227" spans="14:14" x14ac:dyDescent="0.3">
      <c r="N227" s="5"/>
    </row>
    <row r="228" spans="14:14" x14ac:dyDescent="0.3">
      <c r="N228" s="5"/>
    </row>
    <row r="229" spans="14:14" x14ac:dyDescent="0.3">
      <c r="N229" s="5"/>
    </row>
    <row r="230" spans="14:14" x14ac:dyDescent="0.3">
      <c r="N230" s="5"/>
    </row>
    <row r="231" spans="14:14" x14ac:dyDescent="0.3">
      <c r="N231" s="5"/>
    </row>
    <row r="232" spans="14:14" x14ac:dyDescent="0.3">
      <c r="N232" s="5"/>
    </row>
    <row r="233" spans="14:14" x14ac:dyDescent="0.3">
      <c r="N233" s="5"/>
    </row>
    <row r="234" spans="14:14" x14ac:dyDescent="0.3">
      <c r="N234" s="5"/>
    </row>
    <row r="235" spans="14:14" x14ac:dyDescent="0.3">
      <c r="N235" s="5"/>
    </row>
    <row r="236" spans="14:14" x14ac:dyDescent="0.3">
      <c r="N236" s="5"/>
    </row>
    <row r="237" spans="14:14" x14ac:dyDescent="0.3">
      <c r="N237" s="5"/>
    </row>
    <row r="238" spans="14:14" x14ac:dyDescent="0.3">
      <c r="N238" s="5"/>
    </row>
    <row r="239" spans="14:14" x14ac:dyDescent="0.3">
      <c r="N239" s="5"/>
    </row>
    <row r="240" spans="14:14" x14ac:dyDescent="0.3">
      <c r="N240" s="5"/>
    </row>
    <row r="241" spans="14:14" x14ac:dyDescent="0.3">
      <c r="N241" s="5"/>
    </row>
    <row r="242" spans="14:14" x14ac:dyDescent="0.3">
      <c r="N242" s="5"/>
    </row>
    <row r="243" spans="14:14" x14ac:dyDescent="0.3">
      <c r="N243" s="5"/>
    </row>
    <row r="244" spans="14:14" x14ac:dyDescent="0.3">
      <c r="N244" s="5"/>
    </row>
    <row r="245" spans="14:14" x14ac:dyDescent="0.3">
      <c r="N245" s="5"/>
    </row>
    <row r="246" spans="14:14" x14ac:dyDescent="0.3">
      <c r="N246" s="5"/>
    </row>
    <row r="247" spans="14:14" x14ac:dyDescent="0.3">
      <c r="N247" s="5"/>
    </row>
    <row r="248" spans="14:14" x14ac:dyDescent="0.3">
      <c r="N248" s="5"/>
    </row>
    <row r="249" spans="14:14" x14ac:dyDescent="0.3">
      <c r="N249" s="5"/>
    </row>
    <row r="250" spans="14:14" x14ac:dyDescent="0.3">
      <c r="N250" s="5"/>
    </row>
    <row r="251" spans="14:14" x14ac:dyDescent="0.3">
      <c r="N251" s="5"/>
    </row>
    <row r="252" spans="14:14" x14ac:dyDescent="0.3">
      <c r="N252" s="5"/>
    </row>
    <row r="253" spans="14:14" x14ac:dyDescent="0.3">
      <c r="N253" s="5"/>
    </row>
    <row r="254" spans="14:14" x14ac:dyDescent="0.3">
      <c r="N254" s="5"/>
    </row>
    <row r="255" spans="14:14" x14ac:dyDescent="0.3">
      <c r="N255" s="5"/>
    </row>
    <row r="256" spans="14:14" x14ac:dyDescent="0.3">
      <c r="N256" s="5"/>
    </row>
    <row r="257" spans="14:14" x14ac:dyDescent="0.3">
      <c r="N257" s="5"/>
    </row>
    <row r="258" spans="14:14" x14ac:dyDescent="0.3">
      <c r="N258" s="5"/>
    </row>
    <row r="259" spans="14:14" x14ac:dyDescent="0.3">
      <c r="N259" s="5"/>
    </row>
    <row r="260" spans="14:14" x14ac:dyDescent="0.3">
      <c r="N260" s="5"/>
    </row>
    <row r="261" spans="14:14" x14ac:dyDescent="0.3">
      <c r="N261" s="5"/>
    </row>
    <row r="262" spans="14:14" x14ac:dyDescent="0.3">
      <c r="N262" s="5"/>
    </row>
    <row r="263" spans="14:14" x14ac:dyDescent="0.3">
      <c r="N263" s="5"/>
    </row>
    <row r="264" spans="14:14" x14ac:dyDescent="0.3">
      <c r="N264" s="5"/>
    </row>
    <row r="265" spans="14:14" x14ac:dyDescent="0.3">
      <c r="N265" s="5"/>
    </row>
    <row r="266" spans="14:14" x14ac:dyDescent="0.3">
      <c r="N266" s="5"/>
    </row>
    <row r="267" spans="14:14" x14ac:dyDescent="0.3">
      <c r="N267" s="5"/>
    </row>
    <row r="268" spans="14:14" x14ac:dyDescent="0.3">
      <c r="N268" s="5"/>
    </row>
    <row r="269" spans="14:14" x14ac:dyDescent="0.3">
      <c r="N269" s="5"/>
    </row>
    <row r="270" spans="14:14" x14ac:dyDescent="0.3">
      <c r="N270" s="5"/>
    </row>
    <row r="271" spans="14:14" x14ac:dyDescent="0.3">
      <c r="N271" s="5"/>
    </row>
    <row r="272" spans="14:14" x14ac:dyDescent="0.3">
      <c r="N272" s="5"/>
    </row>
    <row r="273" spans="14:14" x14ac:dyDescent="0.3">
      <c r="N273" s="5"/>
    </row>
    <row r="274" spans="14:14" x14ac:dyDescent="0.3">
      <c r="N274" s="5"/>
    </row>
    <row r="275" spans="14:14" x14ac:dyDescent="0.3">
      <c r="N275" s="5"/>
    </row>
    <row r="276" spans="14:14" x14ac:dyDescent="0.3">
      <c r="N276" s="5"/>
    </row>
    <row r="277" spans="14:14" x14ac:dyDescent="0.3">
      <c r="N277" s="5"/>
    </row>
    <row r="278" spans="14:14" x14ac:dyDescent="0.3">
      <c r="N278" s="5"/>
    </row>
    <row r="279" spans="14:14" x14ac:dyDescent="0.3">
      <c r="N279" s="5"/>
    </row>
    <row r="280" spans="14:14" x14ac:dyDescent="0.3">
      <c r="N280" s="5"/>
    </row>
    <row r="281" spans="14:14" x14ac:dyDescent="0.3">
      <c r="N281" s="5"/>
    </row>
    <row r="282" spans="14:14" x14ac:dyDescent="0.3">
      <c r="N282" s="5"/>
    </row>
    <row r="283" spans="14:14" x14ac:dyDescent="0.3">
      <c r="N283" s="5"/>
    </row>
    <row r="284" spans="14:14" x14ac:dyDescent="0.3">
      <c r="N284" s="5"/>
    </row>
    <row r="285" spans="14:14" x14ac:dyDescent="0.3">
      <c r="N285" s="5"/>
    </row>
    <row r="286" spans="14:14" x14ac:dyDescent="0.3">
      <c r="N286" s="5"/>
    </row>
    <row r="287" spans="14:14" x14ac:dyDescent="0.3">
      <c r="N287" s="5"/>
    </row>
    <row r="288" spans="14:14" x14ac:dyDescent="0.3">
      <c r="N288" s="5"/>
    </row>
    <row r="289" spans="14:14" x14ac:dyDescent="0.3">
      <c r="N289" s="5"/>
    </row>
    <row r="290" spans="14:14" x14ac:dyDescent="0.3">
      <c r="N290" s="5"/>
    </row>
    <row r="291" spans="14:14" x14ac:dyDescent="0.3">
      <c r="N291" s="5"/>
    </row>
    <row r="292" spans="14:14" x14ac:dyDescent="0.3">
      <c r="N292" s="5"/>
    </row>
    <row r="293" spans="14:14" x14ac:dyDescent="0.3">
      <c r="N293" s="5"/>
    </row>
    <row r="294" spans="14:14" x14ac:dyDescent="0.3">
      <c r="N294" s="5"/>
    </row>
    <row r="295" spans="14:14" x14ac:dyDescent="0.3">
      <c r="N295" s="5"/>
    </row>
    <row r="296" spans="14:14" x14ac:dyDescent="0.3">
      <c r="N296" s="5"/>
    </row>
    <row r="297" spans="14:14" x14ac:dyDescent="0.3">
      <c r="N297" s="5"/>
    </row>
    <row r="298" spans="14:14" x14ac:dyDescent="0.3">
      <c r="N298" s="5"/>
    </row>
    <row r="299" spans="14:14" x14ac:dyDescent="0.3">
      <c r="N299" s="5"/>
    </row>
    <row r="300" spans="14:14" x14ac:dyDescent="0.3">
      <c r="N300" s="5"/>
    </row>
    <row r="301" spans="14:14" x14ac:dyDescent="0.3">
      <c r="N301" s="5"/>
    </row>
    <row r="302" spans="14:14" x14ac:dyDescent="0.3">
      <c r="N302" s="5"/>
    </row>
    <row r="303" spans="14:14" x14ac:dyDescent="0.3">
      <c r="N303" s="5"/>
    </row>
    <row r="304" spans="14:14" x14ac:dyDescent="0.3">
      <c r="N304" s="5"/>
    </row>
    <row r="305" spans="14:14" x14ac:dyDescent="0.3">
      <c r="N305" s="5"/>
    </row>
    <row r="306" spans="14:14" x14ac:dyDescent="0.3">
      <c r="N306" s="5"/>
    </row>
    <row r="307" spans="14:14" x14ac:dyDescent="0.3">
      <c r="N307" s="5"/>
    </row>
    <row r="308" spans="14:14" x14ac:dyDescent="0.3">
      <c r="N308" s="5"/>
    </row>
    <row r="309" spans="14:14" x14ac:dyDescent="0.3">
      <c r="N309" s="5"/>
    </row>
    <row r="310" spans="14:14" x14ac:dyDescent="0.3">
      <c r="N310" s="5"/>
    </row>
    <row r="311" spans="14:14" x14ac:dyDescent="0.3">
      <c r="N311" s="5"/>
    </row>
    <row r="312" spans="14:14" x14ac:dyDescent="0.3">
      <c r="N312" s="5"/>
    </row>
    <row r="313" spans="14:14" x14ac:dyDescent="0.3">
      <c r="N313" s="5"/>
    </row>
    <row r="314" spans="14:14" x14ac:dyDescent="0.3">
      <c r="N314" s="5"/>
    </row>
    <row r="315" spans="14:14" x14ac:dyDescent="0.3">
      <c r="N315" s="5"/>
    </row>
    <row r="316" spans="14:14" x14ac:dyDescent="0.3">
      <c r="N316" s="5"/>
    </row>
    <row r="317" spans="14:14" x14ac:dyDescent="0.3">
      <c r="N317" s="5"/>
    </row>
    <row r="318" spans="14:14" x14ac:dyDescent="0.3">
      <c r="N318" s="5"/>
    </row>
    <row r="319" spans="14:14" x14ac:dyDescent="0.3">
      <c r="N319" s="5"/>
    </row>
    <row r="320" spans="14:14" x14ac:dyDescent="0.3">
      <c r="N320" s="5"/>
    </row>
    <row r="321" spans="14:14" x14ac:dyDescent="0.3">
      <c r="N321" s="5"/>
    </row>
    <row r="322" spans="14:14" x14ac:dyDescent="0.3">
      <c r="N322" s="5"/>
    </row>
    <row r="323" spans="14:14" x14ac:dyDescent="0.3">
      <c r="N323" s="5"/>
    </row>
    <row r="324" spans="14:14" x14ac:dyDescent="0.3">
      <c r="N324" s="5"/>
    </row>
    <row r="325" spans="14:14" x14ac:dyDescent="0.3">
      <c r="N325" s="5"/>
    </row>
    <row r="326" spans="14:14" x14ac:dyDescent="0.3">
      <c r="N326" s="5"/>
    </row>
    <row r="327" spans="14:14" x14ac:dyDescent="0.3">
      <c r="N327" s="5"/>
    </row>
    <row r="328" spans="14:14" x14ac:dyDescent="0.3">
      <c r="N328" s="5"/>
    </row>
    <row r="329" spans="14:14" x14ac:dyDescent="0.3">
      <c r="N329" s="5"/>
    </row>
    <row r="330" spans="14:14" x14ac:dyDescent="0.3">
      <c r="N330" s="5"/>
    </row>
    <row r="331" spans="14:14" x14ac:dyDescent="0.3">
      <c r="N331" s="5"/>
    </row>
    <row r="332" spans="14:14" x14ac:dyDescent="0.3">
      <c r="N332" s="5"/>
    </row>
    <row r="333" spans="14:14" x14ac:dyDescent="0.3">
      <c r="N333" s="5"/>
    </row>
    <row r="334" spans="14:14" x14ac:dyDescent="0.3">
      <c r="N334" s="5"/>
    </row>
    <row r="335" spans="14:14" x14ac:dyDescent="0.3">
      <c r="N335" s="5"/>
    </row>
    <row r="336" spans="14:14" x14ac:dyDescent="0.3">
      <c r="N336" s="5"/>
    </row>
    <row r="337" spans="14:14" x14ac:dyDescent="0.3">
      <c r="N337" s="5"/>
    </row>
    <row r="338" spans="14:14" x14ac:dyDescent="0.3">
      <c r="N338" s="5"/>
    </row>
    <row r="339" spans="14:14" x14ac:dyDescent="0.3">
      <c r="N339" s="5"/>
    </row>
    <row r="340" spans="14:14" x14ac:dyDescent="0.3">
      <c r="N340" s="5"/>
    </row>
    <row r="341" spans="14:14" x14ac:dyDescent="0.3">
      <c r="N341" s="5"/>
    </row>
    <row r="342" spans="14:14" x14ac:dyDescent="0.3">
      <c r="N342" s="5"/>
    </row>
    <row r="343" spans="14:14" x14ac:dyDescent="0.3">
      <c r="N343" s="5"/>
    </row>
    <row r="344" spans="14:14" x14ac:dyDescent="0.3">
      <c r="N344" s="5"/>
    </row>
    <row r="345" spans="14:14" x14ac:dyDescent="0.3">
      <c r="N345" s="5"/>
    </row>
    <row r="346" spans="14:14" x14ac:dyDescent="0.3">
      <c r="N346" s="5"/>
    </row>
    <row r="347" spans="14:14" x14ac:dyDescent="0.3">
      <c r="N347" s="5"/>
    </row>
    <row r="348" spans="14:14" x14ac:dyDescent="0.3">
      <c r="N348" s="5"/>
    </row>
    <row r="349" spans="14:14" x14ac:dyDescent="0.3">
      <c r="N349" s="5"/>
    </row>
    <row r="350" spans="14:14" x14ac:dyDescent="0.3">
      <c r="N350" s="5"/>
    </row>
    <row r="351" spans="14:14" x14ac:dyDescent="0.3">
      <c r="N351" s="5"/>
    </row>
    <row r="352" spans="14:14" x14ac:dyDescent="0.3">
      <c r="N352" s="5"/>
    </row>
    <row r="353" spans="14:14" x14ac:dyDescent="0.3">
      <c r="N353" s="5"/>
    </row>
    <row r="354" spans="14:14" x14ac:dyDescent="0.3">
      <c r="N354" s="5"/>
    </row>
    <row r="355" spans="14:14" x14ac:dyDescent="0.3">
      <c r="N355" s="5"/>
    </row>
    <row r="356" spans="14:14" x14ac:dyDescent="0.3">
      <c r="N356" s="5"/>
    </row>
    <row r="357" spans="14:14" x14ac:dyDescent="0.3">
      <c r="N357" s="5"/>
    </row>
    <row r="358" spans="14:14" x14ac:dyDescent="0.3">
      <c r="N358" s="5"/>
    </row>
    <row r="359" spans="14:14" x14ac:dyDescent="0.3">
      <c r="N359" s="5"/>
    </row>
    <row r="360" spans="14:14" x14ac:dyDescent="0.3">
      <c r="N360" s="5"/>
    </row>
    <row r="361" spans="14:14" x14ac:dyDescent="0.3">
      <c r="N361" s="5"/>
    </row>
    <row r="362" spans="14:14" x14ac:dyDescent="0.3">
      <c r="N362" s="5"/>
    </row>
    <row r="363" spans="14:14" x14ac:dyDescent="0.3">
      <c r="N363" s="5"/>
    </row>
    <row r="364" spans="14:14" x14ac:dyDescent="0.3">
      <c r="N364" s="5"/>
    </row>
    <row r="365" spans="14:14" x14ac:dyDescent="0.3">
      <c r="N365" s="5"/>
    </row>
    <row r="366" spans="14:14" x14ac:dyDescent="0.3">
      <c r="N366" s="5"/>
    </row>
    <row r="367" spans="14:14" x14ac:dyDescent="0.3">
      <c r="N367" s="5"/>
    </row>
    <row r="368" spans="14:14" x14ac:dyDescent="0.3">
      <c r="N368" s="5"/>
    </row>
    <row r="369" spans="14:14" x14ac:dyDescent="0.3">
      <c r="N369" s="5"/>
    </row>
    <row r="370" spans="14:14" x14ac:dyDescent="0.3">
      <c r="N370" s="5"/>
    </row>
    <row r="371" spans="14:14" x14ac:dyDescent="0.3">
      <c r="N371" s="5"/>
    </row>
    <row r="372" spans="14:14" x14ac:dyDescent="0.3">
      <c r="N372" s="5"/>
    </row>
    <row r="373" spans="14:14" x14ac:dyDescent="0.3">
      <c r="N373" s="5"/>
    </row>
    <row r="374" spans="14:14" x14ac:dyDescent="0.3">
      <c r="N374" s="5"/>
    </row>
    <row r="375" spans="14:14" x14ac:dyDescent="0.3">
      <c r="N375" s="5"/>
    </row>
    <row r="376" spans="14:14" x14ac:dyDescent="0.3">
      <c r="N376" s="5"/>
    </row>
    <row r="377" spans="14:14" x14ac:dyDescent="0.3">
      <c r="N377" s="5"/>
    </row>
    <row r="378" spans="14:14" x14ac:dyDescent="0.3">
      <c r="N378" s="5"/>
    </row>
    <row r="379" spans="14:14" x14ac:dyDescent="0.3">
      <c r="N379" s="5"/>
    </row>
    <row r="380" spans="14:14" x14ac:dyDescent="0.3">
      <c r="N380" s="5"/>
    </row>
    <row r="381" spans="14:14" x14ac:dyDescent="0.3">
      <c r="N381" s="5"/>
    </row>
    <row r="382" spans="14:14" x14ac:dyDescent="0.3">
      <c r="N382" s="5"/>
    </row>
    <row r="383" spans="14:14" x14ac:dyDescent="0.3">
      <c r="N383" s="5"/>
    </row>
    <row r="384" spans="14:14" x14ac:dyDescent="0.3">
      <c r="N384" s="5"/>
    </row>
    <row r="385" spans="14:14" x14ac:dyDescent="0.3">
      <c r="N385" s="5"/>
    </row>
    <row r="386" spans="14:14" x14ac:dyDescent="0.3">
      <c r="N386" s="5"/>
    </row>
    <row r="387" spans="14:14" x14ac:dyDescent="0.3">
      <c r="N387" s="5"/>
    </row>
    <row r="388" spans="14:14" x14ac:dyDescent="0.3">
      <c r="N388" s="5"/>
    </row>
    <row r="389" spans="14:14" x14ac:dyDescent="0.3">
      <c r="N389" s="5"/>
    </row>
    <row r="390" spans="14:14" x14ac:dyDescent="0.3">
      <c r="N390" s="5"/>
    </row>
    <row r="391" spans="14:14" x14ac:dyDescent="0.3">
      <c r="N391" s="5"/>
    </row>
    <row r="392" spans="14:14" x14ac:dyDescent="0.3">
      <c r="N392" s="5"/>
    </row>
    <row r="393" spans="14:14" x14ac:dyDescent="0.3">
      <c r="N393" s="5"/>
    </row>
    <row r="394" spans="14:14" x14ac:dyDescent="0.3">
      <c r="N394" s="5"/>
    </row>
    <row r="395" spans="14:14" x14ac:dyDescent="0.3">
      <c r="N395" s="5"/>
    </row>
    <row r="396" spans="14:14" x14ac:dyDescent="0.3">
      <c r="N396" s="5"/>
    </row>
    <row r="397" spans="14:14" x14ac:dyDescent="0.3">
      <c r="N397" s="5"/>
    </row>
    <row r="398" spans="14:14" x14ac:dyDescent="0.3">
      <c r="N398" s="5"/>
    </row>
    <row r="399" spans="14:14" x14ac:dyDescent="0.3">
      <c r="N399" s="5"/>
    </row>
    <row r="400" spans="14:14" x14ac:dyDescent="0.3">
      <c r="N400" s="5"/>
    </row>
    <row r="401" spans="14:14" x14ac:dyDescent="0.3">
      <c r="N401" s="5"/>
    </row>
    <row r="402" spans="14:14" x14ac:dyDescent="0.3">
      <c r="N402" s="5"/>
    </row>
    <row r="403" spans="14:14" x14ac:dyDescent="0.3">
      <c r="N403" s="5"/>
    </row>
    <row r="404" spans="14:14" x14ac:dyDescent="0.3">
      <c r="N404" s="5"/>
    </row>
    <row r="405" spans="14:14" x14ac:dyDescent="0.3">
      <c r="N405" s="5"/>
    </row>
    <row r="406" spans="14:14" x14ac:dyDescent="0.3">
      <c r="N406" s="5"/>
    </row>
    <row r="407" spans="14:14" x14ac:dyDescent="0.3">
      <c r="N407" s="5"/>
    </row>
    <row r="408" spans="14:14" x14ac:dyDescent="0.3">
      <c r="N408" s="5"/>
    </row>
    <row r="409" spans="14:14" x14ac:dyDescent="0.3">
      <c r="N409" s="5"/>
    </row>
    <row r="410" spans="14:14" x14ac:dyDescent="0.3">
      <c r="N410" s="5"/>
    </row>
    <row r="411" spans="14:14" x14ac:dyDescent="0.3">
      <c r="N411" s="5"/>
    </row>
    <row r="412" spans="14:14" x14ac:dyDescent="0.3">
      <c r="N412" s="5"/>
    </row>
    <row r="413" spans="14:14" x14ac:dyDescent="0.3">
      <c r="N413" s="5"/>
    </row>
    <row r="414" spans="14:14" x14ac:dyDescent="0.3">
      <c r="N414" s="5"/>
    </row>
    <row r="415" spans="14:14" x14ac:dyDescent="0.3">
      <c r="N415" s="5"/>
    </row>
    <row r="416" spans="14:14" x14ac:dyDescent="0.3">
      <c r="N416" s="5"/>
    </row>
    <row r="417" spans="14:14" x14ac:dyDescent="0.3">
      <c r="N417" s="5"/>
    </row>
    <row r="418" spans="14:14" x14ac:dyDescent="0.3">
      <c r="N418" s="5"/>
    </row>
    <row r="419" spans="14:14" x14ac:dyDescent="0.3">
      <c r="N419" s="5"/>
    </row>
    <row r="420" spans="14:14" x14ac:dyDescent="0.3">
      <c r="N420" s="5"/>
    </row>
    <row r="421" spans="14:14" x14ac:dyDescent="0.3">
      <c r="N421" s="5"/>
    </row>
    <row r="422" spans="14:14" x14ac:dyDescent="0.3">
      <c r="N422" s="5"/>
    </row>
    <row r="423" spans="14:14" x14ac:dyDescent="0.3">
      <c r="N423" s="5"/>
    </row>
    <row r="424" spans="14:14" x14ac:dyDescent="0.3">
      <c r="N424" s="5"/>
    </row>
    <row r="425" spans="14:14" x14ac:dyDescent="0.3">
      <c r="N425" s="5"/>
    </row>
    <row r="426" spans="14:14" x14ac:dyDescent="0.3">
      <c r="N426" s="5"/>
    </row>
    <row r="427" spans="14:14" x14ac:dyDescent="0.3">
      <c r="N427" s="5"/>
    </row>
    <row r="428" spans="14:14" x14ac:dyDescent="0.3">
      <c r="N428" s="5"/>
    </row>
    <row r="429" spans="14:14" x14ac:dyDescent="0.3">
      <c r="N429" s="5"/>
    </row>
    <row r="430" spans="14:14" x14ac:dyDescent="0.3">
      <c r="N430" s="5"/>
    </row>
    <row r="431" spans="14:14" x14ac:dyDescent="0.3">
      <c r="N431" s="5"/>
    </row>
    <row r="432" spans="14:14" x14ac:dyDescent="0.3">
      <c r="N432" s="5"/>
    </row>
    <row r="433" spans="14:14" x14ac:dyDescent="0.3">
      <c r="N433" s="5"/>
    </row>
    <row r="434" spans="14:14" x14ac:dyDescent="0.3">
      <c r="N434" s="5"/>
    </row>
    <row r="435" spans="14:14" x14ac:dyDescent="0.3">
      <c r="N435" s="5"/>
    </row>
    <row r="436" spans="14:14" x14ac:dyDescent="0.3">
      <c r="N436" s="5"/>
    </row>
    <row r="437" spans="14:14" x14ac:dyDescent="0.3">
      <c r="N437" s="5"/>
    </row>
    <row r="438" spans="14:14" x14ac:dyDescent="0.3">
      <c r="N438" s="5"/>
    </row>
    <row r="439" spans="14:14" x14ac:dyDescent="0.3">
      <c r="N439" s="5"/>
    </row>
    <row r="440" spans="14:14" x14ac:dyDescent="0.3">
      <c r="N440" s="5"/>
    </row>
    <row r="441" spans="14:14" x14ac:dyDescent="0.3">
      <c r="N441" s="5"/>
    </row>
    <row r="442" spans="14:14" x14ac:dyDescent="0.3">
      <c r="N442" s="5"/>
    </row>
    <row r="443" spans="14:14" x14ac:dyDescent="0.3">
      <c r="N443" s="5"/>
    </row>
    <row r="444" spans="14:14" x14ac:dyDescent="0.3">
      <c r="N444" s="5"/>
    </row>
    <row r="445" spans="14:14" x14ac:dyDescent="0.3">
      <c r="N445" s="5"/>
    </row>
    <row r="446" spans="14:14" x14ac:dyDescent="0.3">
      <c r="N446" s="5"/>
    </row>
    <row r="447" spans="14:14" x14ac:dyDescent="0.3">
      <c r="N447" s="5"/>
    </row>
    <row r="448" spans="14:14" x14ac:dyDescent="0.3">
      <c r="N448" s="5"/>
    </row>
    <row r="449" spans="14:14" x14ac:dyDescent="0.3">
      <c r="N449" s="5"/>
    </row>
    <row r="450" spans="14:14" x14ac:dyDescent="0.3">
      <c r="N450" s="5"/>
    </row>
    <row r="451" spans="14:14" x14ac:dyDescent="0.3">
      <c r="N451" s="5"/>
    </row>
    <row r="452" spans="14:14" x14ac:dyDescent="0.3">
      <c r="N452" s="5"/>
    </row>
    <row r="453" spans="14:14" x14ac:dyDescent="0.3">
      <c r="N453" s="5"/>
    </row>
  </sheetData>
  <autoFilter ref="A13:N203" xr:uid="{00000000-0009-0000-0000-000001000000}"/>
  <mergeCells count="16">
    <mergeCell ref="B6:B8"/>
    <mergeCell ref="C6:H8"/>
    <mergeCell ref="M7:N7"/>
    <mergeCell ref="M8:N8"/>
    <mergeCell ref="C9:H9"/>
    <mergeCell ref="M9:N9"/>
    <mergeCell ref="C11:D11"/>
    <mergeCell ref="E11:F11"/>
    <mergeCell ref="G11:H11"/>
    <mergeCell ref="I11:L11"/>
    <mergeCell ref="M11:N11"/>
    <mergeCell ref="C2:L2"/>
    <mergeCell ref="C4:H4"/>
    <mergeCell ref="I4:L4"/>
    <mergeCell ref="C5:H5"/>
    <mergeCell ref="M5:N5"/>
  </mergeCells>
  <pageMargins left="0.11811023622047245" right="0.11811023622047245" top="0.55118110236220474" bottom="0.15748031496062992" header="0.31496062992125984" footer="0.31496062992125984"/>
  <pageSetup paperSize="9" fitToWidth="0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21"/>
  <sheetViews>
    <sheetView workbookViewId="0"/>
  </sheetViews>
  <sheetFormatPr defaultRowHeight="14.4" x14ac:dyDescent="0.3"/>
  <cols>
    <col min="1" max="2" width="29.109375" bestFit="1" customWidth="1"/>
    <col min="3" max="3" width="8" style="1" bestFit="1" customWidth="1"/>
    <col min="4" max="4" width="14.33203125" style="20" bestFit="1" customWidth="1"/>
    <col min="5" max="5" width="12.109375" style="20" bestFit="1" customWidth="1"/>
    <col min="6" max="6" width="11.33203125" style="1" bestFit="1" customWidth="1"/>
    <col min="7" max="7" width="8.88671875" customWidth="1"/>
  </cols>
  <sheetData>
    <row r="1" spans="1:7" ht="25.8" x14ac:dyDescent="0.5">
      <c r="A1" s="8">
        <v>2023</v>
      </c>
      <c r="B1" s="280">
        <v>2024</v>
      </c>
      <c r="C1" s="280"/>
      <c r="D1" s="280"/>
      <c r="E1" s="280"/>
      <c r="F1" s="280"/>
    </row>
    <row r="2" spans="1:7" x14ac:dyDescent="0.3">
      <c r="B2" s="281"/>
      <c r="C2" s="281"/>
      <c r="D2" s="281"/>
      <c r="E2" s="281"/>
      <c r="F2" s="281"/>
    </row>
    <row r="3" spans="1:7" x14ac:dyDescent="0.3">
      <c r="C3" s="282" t="s">
        <v>63</v>
      </c>
      <c r="D3" s="282"/>
      <c r="E3" s="282"/>
    </row>
    <row r="4" spans="1:7" x14ac:dyDescent="0.3">
      <c r="C4" s="9" t="s">
        <v>64</v>
      </c>
      <c r="D4" s="10" t="s">
        <v>65</v>
      </c>
      <c r="E4" s="10" t="s">
        <v>66</v>
      </c>
      <c r="F4" s="9" t="s">
        <v>67</v>
      </c>
    </row>
    <row r="5" spans="1:7" x14ac:dyDescent="0.3">
      <c r="A5" s="11" t="s">
        <v>68</v>
      </c>
      <c r="B5" s="11" t="s">
        <v>68</v>
      </c>
      <c r="C5" s="12">
        <v>9.6</v>
      </c>
      <c r="D5" s="13">
        <f>20/1.22</f>
        <v>16.393442622950818</v>
      </c>
      <c r="E5" s="13">
        <f t="shared" ref="E5:E11" si="0">+D5-C5</f>
        <v>6.7934426229508187</v>
      </c>
      <c r="F5" s="14">
        <f t="shared" ref="F5:F11" si="1">+E5/D5</f>
        <v>0.41439999999999999</v>
      </c>
    </row>
    <row r="6" spans="1:7" x14ac:dyDescent="0.3">
      <c r="A6" s="11" t="s">
        <v>69</v>
      </c>
      <c r="B6" s="11" t="s">
        <v>69</v>
      </c>
      <c r="C6" s="12">
        <v>12.6</v>
      </c>
      <c r="D6" s="13">
        <f>26/1.22</f>
        <v>21.311475409836067</v>
      </c>
      <c r="E6" s="13">
        <f t="shared" si="0"/>
        <v>8.7114754098360674</v>
      </c>
      <c r="F6" s="14">
        <f t="shared" si="1"/>
        <v>0.40876923076923083</v>
      </c>
    </row>
    <row r="7" spans="1:7" x14ac:dyDescent="0.3">
      <c r="A7" s="11" t="s">
        <v>70</v>
      </c>
      <c r="B7" s="11" t="s">
        <v>70</v>
      </c>
      <c r="C7" s="12">
        <v>16.5</v>
      </c>
      <c r="D7" s="13">
        <f>32/1.22</f>
        <v>26.229508196721312</v>
      </c>
      <c r="E7" s="13">
        <f t="shared" si="0"/>
        <v>9.7295081967213122</v>
      </c>
      <c r="F7" s="14">
        <f t="shared" si="1"/>
        <v>0.37093750000000003</v>
      </c>
    </row>
    <row r="8" spans="1:7" s="7" customFormat="1" x14ac:dyDescent="0.3">
      <c r="A8" s="11"/>
      <c r="B8" s="11" t="s">
        <v>71</v>
      </c>
      <c r="C8" s="15">
        <v>16.5</v>
      </c>
      <c r="D8" s="16">
        <f>32/1.22</f>
        <v>26.229508196721312</v>
      </c>
      <c r="E8" s="16">
        <f t="shared" si="0"/>
        <v>9.7295081967213122</v>
      </c>
      <c r="F8" s="17">
        <f t="shared" si="1"/>
        <v>0.37093750000000003</v>
      </c>
    </row>
    <row r="9" spans="1:7" s="7" customFormat="1" x14ac:dyDescent="0.3">
      <c r="A9" s="11" t="s">
        <v>72</v>
      </c>
      <c r="B9" s="11" t="s">
        <v>73</v>
      </c>
      <c r="C9" s="15">
        <v>35</v>
      </c>
      <c r="D9" s="16">
        <f>D19/1.22</f>
        <v>49.180327868852459</v>
      </c>
      <c r="E9" s="16">
        <f t="shared" si="0"/>
        <v>14.180327868852459</v>
      </c>
      <c r="F9" s="17">
        <f t="shared" si="1"/>
        <v>0.28833333333333333</v>
      </c>
    </row>
    <row r="10" spans="1:7" s="7" customFormat="1" x14ac:dyDescent="0.3">
      <c r="A10" s="11" t="s">
        <v>74</v>
      </c>
      <c r="B10" s="11" t="s">
        <v>75</v>
      </c>
      <c r="C10" s="15">
        <v>2.5</v>
      </c>
      <c r="D10" s="13">
        <f>5.9/1.22</f>
        <v>4.8360655737704921</v>
      </c>
      <c r="E10" s="16">
        <f t="shared" si="0"/>
        <v>2.3360655737704921</v>
      </c>
      <c r="F10" s="17">
        <f t="shared" si="1"/>
        <v>0.48305084745762716</v>
      </c>
      <c r="G10" s="18"/>
    </row>
    <row r="11" spans="1:7" s="7" customFormat="1" x14ac:dyDescent="0.3">
      <c r="A11" s="19"/>
      <c r="B11" s="11" t="s">
        <v>76</v>
      </c>
      <c r="C11" s="15">
        <v>2.5</v>
      </c>
      <c r="D11" s="13">
        <f>5.9/1.22</f>
        <v>4.8360655737704921</v>
      </c>
      <c r="E11" s="16">
        <f t="shared" si="0"/>
        <v>2.3360655737704921</v>
      </c>
      <c r="F11" s="17">
        <f t="shared" si="1"/>
        <v>0.48305084745762716</v>
      </c>
      <c r="G11" s="18"/>
    </row>
    <row r="13" spans="1:7" x14ac:dyDescent="0.3">
      <c r="C13" s="283" t="s">
        <v>77</v>
      </c>
      <c r="D13" s="283"/>
      <c r="E13" s="283"/>
    </row>
    <row r="14" spans="1:7" x14ac:dyDescent="0.3">
      <c r="C14" s="22" t="s">
        <v>64</v>
      </c>
      <c r="D14" s="23" t="s">
        <v>65</v>
      </c>
      <c r="E14" s="23" t="s">
        <v>66</v>
      </c>
      <c r="F14" s="22" t="s">
        <v>67</v>
      </c>
    </row>
    <row r="15" spans="1:7" x14ac:dyDescent="0.3">
      <c r="A15" s="11" t="s">
        <v>68</v>
      </c>
      <c r="B15" s="11" t="s">
        <v>68</v>
      </c>
      <c r="C15" s="12">
        <f t="shared" ref="C15:D17" si="2">+C5*1.22</f>
        <v>11.712</v>
      </c>
      <c r="D15" s="13">
        <f t="shared" si="2"/>
        <v>19.999999999999996</v>
      </c>
      <c r="E15" s="13">
        <f t="shared" ref="E15:E21" si="3">+D15-C15</f>
        <v>8.2879999999999967</v>
      </c>
      <c r="F15" s="14">
        <f t="shared" ref="F15:F21" si="4">+E15/D15</f>
        <v>0.41439999999999994</v>
      </c>
    </row>
    <row r="16" spans="1:7" x14ac:dyDescent="0.3">
      <c r="A16" s="11" t="s">
        <v>69</v>
      </c>
      <c r="B16" s="11" t="s">
        <v>69</v>
      </c>
      <c r="C16" s="12">
        <f t="shared" si="2"/>
        <v>15.372</v>
      </c>
      <c r="D16" s="13">
        <f t="shared" si="2"/>
        <v>26</v>
      </c>
      <c r="E16" s="13">
        <f t="shared" si="3"/>
        <v>10.628</v>
      </c>
      <c r="F16" s="14">
        <f t="shared" si="4"/>
        <v>0.40876923076923077</v>
      </c>
    </row>
    <row r="17" spans="1:7" x14ac:dyDescent="0.3">
      <c r="A17" s="11" t="s">
        <v>70</v>
      </c>
      <c r="B17" s="11" t="s">
        <v>70</v>
      </c>
      <c r="C17" s="12">
        <f t="shared" si="2"/>
        <v>20.13</v>
      </c>
      <c r="D17" s="13">
        <f t="shared" si="2"/>
        <v>32</v>
      </c>
      <c r="E17" s="13">
        <f t="shared" si="3"/>
        <v>11.870000000000001</v>
      </c>
      <c r="F17" s="14">
        <f t="shared" si="4"/>
        <v>0.37093750000000003</v>
      </c>
    </row>
    <row r="18" spans="1:7" s="7" customFormat="1" x14ac:dyDescent="0.3">
      <c r="A18" s="11"/>
      <c r="B18" s="11" t="s">
        <v>71</v>
      </c>
      <c r="C18" s="15">
        <f>C8*1.22</f>
        <v>20.13</v>
      </c>
      <c r="D18" s="16">
        <v>32</v>
      </c>
      <c r="E18" s="16">
        <f t="shared" si="3"/>
        <v>11.870000000000001</v>
      </c>
      <c r="F18" s="17">
        <f t="shared" si="4"/>
        <v>0.37093750000000003</v>
      </c>
    </row>
    <row r="19" spans="1:7" s="7" customFormat="1" x14ac:dyDescent="0.3">
      <c r="A19" s="11" t="s">
        <v>72</v>
      </c>
      <c r="B19" s="11" t="s">
        <v>73</v>
      </c>
      <c r="C19" s="15">
        <f>+C9*1.22</f>
        <v>42.699999999999996</v>
      </c>
      <c r="D19" s="16">
        <v>60</v>
      </c>
      <c r="E19" s="16">
        <f t="shared" si="3"/>
        <v>17.300000000000004</v>
      </c>
      <c r="F19" s="17">
        <f t="shared" si="4"/>
        <v>0.28833333333333339</v>
      </c>
    </row>
    <row r="20" spans="1:7" s="7" customFormat="1" x14ac:dyDescent="0.3">
      <c r="A20" s="11" t="s">
        <v>74</v>
      </c>
      <c r="B20" s="11" t="s">
        <v>75</v>
      </c>
      <c r="C20" s="15">
        <f>+C10*1.22</f>
        <v>3.05</v>
      </c>
      <c r="D20" s="16">
        <f>D10*1.22</f>
        <v>5.9</v>
      </c>
      <c r="E20" s="16">
        <f t="shared" si="3"/>
        <v>2.8500000000000005</v>
      </c>
      <c r="F20" s="17">
        <f t="shared" si="4"/>
        <v>0.48305084745762716</v>
      </c>
      <c r="G20" s="18"/>
    </row>
    <row r="21" spans="1:7" x14ac:dyDescent="0.3">
      <c r="A21" s="11"/>
      <c r="B21" s="11" t="s">
        <v>76</v>
      </c>
      <c r="C21" s="15">
        <f>+C11*1.22</f>
        <v>3.05</v>
      </c>
      <c r="D21" s="16">
        <f>D11*1.22</f>
        <v>5.9</v>
      </c>
      <c r="E21" s="16">
        <f t="shared" si="3"/>
        <v>2.8500000000000005</v>
      </c>
      <c r="F21" s="17">
        <f t="shared" si="4"/>
        <v>0.48305084745762716</v>
      </c>
    </row>
  </sheetData>
  <mergeCells count="4">
    <mergeCell ref="B1:F1"/>
    <mergeCell ref="B2:F2"/>
    <mergeCell ref="C3:E3"/>
    <mergeCell ref="C13:E13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3"/>
  <sheetViews>
    <sheetView workbookViewId="0"/>
  </sheetViews>
  <sheetFormatPr defaultRowHeight="14.4" x14ac:dyDescent="0.3"/>
  <cols>
    <col min="1" max="1" width="8.88671875" customWidth="1"/>
    <col min="2" max="2" width="36" style="35" bestFit="1" customWidth="1"/>
    <col min="3" max="3" width="9.44140625" customWidth="1"/>
    <col min="4" max="4" width="17.21875" bestFit="1" customWidth="1"/>
    <col min="5" max="6" width="18.21875" customWidth="1"/>
    <col min="7" max="11" width="9.44140625" customWidth="1"/>
    <col min="12" max="12" width="8.88671875" customWidth="1"/>
  </cols>
  <sheetData>
    <row r="1" spans="1:10" ht="6" customHeight="1" x14ac:dyDescent="0.3">
      <c r="A1" s="7"/>
      <c r="B1" s="24"/>
      <c r="C1" s="7"/>
      <c r="D1" s="7"/>
      <c r="E1" s="7"/>
      <c r="F1" s="7"/>
      <c r="G1" s="7"/>
      <c r="H1" s="7"/>
      <c r="I1" s="7"/>
      <c r="J1" s="7"/>
    </row>
    <row r="2" spans="1:10" x14ac:dyDescent="0.3">
      <c r="A2" s="7"/>
      <c r="B2" s="287" t="s">
        <v>78</v>
      </c>
      <c r="C2" s="287"/>
      <c r="D2" s="287"/>
      <c r="E2" s="287"/>
      <c r="F2" s="287"/>
      <c r="G2" s="287"/>
      <c r="H2" s="287"/>
      <c r="I2" s="7"/>
      <c r="J2" s="7"/>
    </row>
    <row r="3" spans="1:10" x14ac:dyDescent="0.3">
      <c r="A3" s="7"/>
      <c r="B3" s="287"/>
      <c r="C3" s="287"/>
      <c r="D3" s="287"/>
      <c r="E3" s="287"/>
      <c r="F3" s="287"/>
      <c r="G3" s="287"/>
      <c r="H3" s="287"/>
      <c r="I3" s="7"/>
      <c r="J3" s="7"/>
    </row>
    <row r="4" spans="1:10" x14ac:dyDescent="0.3">
      <c r="A4" s="7"/>
      <c r="B4" s="25" t="str">
        <f>+'Modulo_D''Ordine_PE 26'!D2</f>
        <v>Ragione Sociale</v>
      </c>
      <c r="C4" s="284">
        <f>+'Modulo_D''Ordine_PE 26'!E2</f>
        <v>0</v>
      </c>
      <c r="D4" s="284"/>
      <c r="E4" s="284"/>
      <c r="F4" s="284"/>
      <c r="G4" s="284"/>
      <c r="H4" s="284"/>
      <c r="I4" s="7"/>
      <c r="J4" s="7"/>
    </row>
    <row r="5" spans="1:10" x14ac:dyDescent="0.3">
      <c r="A5" s="7"/>
      <c r="B5" s="25" t="str">
        <f>+'Modulo_D''Ordine_PE 26'!D3</f>
        <v>Indirizzo Fatturazione</v>
      </c>
      <c r="C5" s="284">
        <f>+'Modulo_D''Ordine_PE 26'!E3</f>
        <v>0</v>
      </c>
      <c r="D5" s="284"/>
      <c r="E5" s="284"/>
      <c r="F5" s="284"/>
      <c r="G5" s="284"/>
      <c r="H5" s="284"/>
      <c r="I5" s="7"/>
      <c r="J5" s="7"/>
    </row>
    <row r="6" spans="1:10" x14ac:dyDescent="0.3">
      <c r="A6" s="7"/>
      <c r="B6" s="25" t="str">
        <f>+'Modulo_D''Ordine_PE 26'!D4</f>
        <v>Partita Iva</v>
      </c>
      <c r="C6" s="284">
        <f>+'Modulo_D''Ordine_PE 26'!E4</f>
        <v>0</v>
      </c>
      <c r="D6" s="284"/>
      <c r="E6" s="284"/>
      <c r="F6" s="284"/>
      <c r="G6" s="284"/>
      <c r="H6" s="284"/>
      <c r="I6" s="7"/>
      <c r="J6" s="7"/>
    </row>
    <row r="7" spans="1:10" x14ac:dyDescent="0.3">
      <c r="A7" s="7"/>
      <c r="B7" s="25" t="str">
        <f>+'Modulo_D''Ordine_PE 26'!D5</f>
        <v>Codice Univoco</v>
      </c>
      <c r="C7" s="284">
        <f>+'Modulo_D''Ordine_PE 26'!E5</f>
        <v>0</v>
      </c>
      <c r="D7" s="284"/>
      <c r="E7" s="284"/>
      <c r="F7" s="284"/>
      <c r="G7" s="284"/>
      <c r="H7" s="284"/>
      <c r="I7" s="7"/>
      <c r="J7" s="7"/>
    </row>
    <row r="8" spans="1:10" x14ac:dyDescent="0.3">
      <c r="A8" s="7"/>
      <c r="B8" s="25" t="str">
        <f>+'Modulo_D''Ordine_PE 26'!D6</f>
        <v>Destinazione Merce / orari</v>
      </c>
      <c r="C8" s="284">
        <f>+'Modulo_D''Ordine_PE 26'!E6</f>
        <v>0</v>
      </c>
      <c r="D8" s="284"/>
      <c r="E8" s="284"/>
      <c r="F8" s="284"/>
      <c r="G8" s="284"/>
      <c r="H8" s="284"/>
      <c r="I8" s="7"/>
      <c r="J8" s="7"/>
    </row>
    <row r="9" spans="1:10" x14ac:dyDescent="0.3">
      <c r="A9" s="7"/>
      <c r="B9" s="25" t="str">
        <f>+'Modulo_D''Ordine_PE 26'!I6</f>
        <v>Telefono</v>
      </c>
      <c r="C9" s="284">
        <f>+'Modulo_D''Ordine_PE 26'!J6</f>
        <v>0</v>
      </c>
      <c r="D9" s="284"/>
      <c r="E9" s="284"/>
      <c r="F9" s="284"/>
      <c r="G9" s="284"/>
      <c r="H9" s="284"/>
      <c r="I9" s="7"/>
      <c r="J9" s="7"/>
    </row>
    <row r="10" spans="1:10" ht="6" customHeight="1" x14ac:dyDescent="0.3">
      <c r="A10" s="7"/>
      <c r="B10" s="24"/>
      <c r="C10" s="7"/>
      <c r="D10" s="7"/>
      <c r="E10" s="7"/>
      <c r="F10" s="7"/>
      <c r="G10" s="7"/>
      <c r="H10" s="7"/>
      <c r="I10" s="7"/>
      <c r="J10" s="7"/>
    </row>
    <row r="11" spans="1:10" s="1" customFormat="1" ht="30.75" customHeight="1" x14ac:dyDescent="0.3">
      <c r="A11" s="6"/>
      <c r="B11" s="6"/>
      <c r="C11" s="21" t="s">
        <v>79</v>
      </c>
      <c r="D11" s="26" t="s">
        <v>80</v>
      </c>
      <c r="E11" s="26" t="s">
        <v>81</v>
      </c>
      <c r="F11" s="26" t="s">
        <v>82</v>
      </c>
      <c r="G11" s="285" t="s">
        <v>83</v>
      </c>
      <c r="H11" s="285"/>
      <c r="I11" s="6"/>
      <c r="J11" s="6"/>
    </row>
    <row r="12" spans="1:10" ht="14.4" customHeight="1" x14ac:dyDescent="0.3">
      <c r="A12" s="7"/>
      <c r="B12" s="11" t="s">
        <v>68</v>
      </c>
      <c r="C12" s="27" t="e">
        <f>#REF!</f>
        <v>#REF!</v>
      </c>
      <c r="D12" s="28">
        <f>PVP_MARGINE!C5</f>
        <v>9.6</v>
      </c>
      <c r="E12" s="29" t="e">
        <f t="shared" ref="E12:E18" si="0">D12*C12</f>
        <v>#REF!</v>
      </c>
      <c r="F12" s="30" t="e">
        <f t="shared" ref="F12:F18" si="1">+E12*0.22</f>
        <v>#REF!</v>
      </c>
      <c r="G12" s="286" t="e">
        <f>SUM(E12:E17)</f>
        <v>#REF!</v>
      </c>
      <c r="H12" s="286"/>
      <c r="I12" s="7"/>
      <c r="J12" s="7"/>
    </row>
    <row r="13" spans="1:10" ht="14.4" customHeight="1" x14ac:dyDescent="0.3">
      <c r="A13" s="7"/>
      <c r="B13" s="11" t="s">
        <v>69</v>
      </c>
      <c r="C13" s="27" t="e">
        <f>#REF!</f>
        <v>#REF!</v>
      </c>
      <c r="D13" s="28">
        <f>PVP_MARGINE!C6</f>
        <v>12.6</v>
      </c>
      <c r="E13" s="29" t="e">
        <f t="shared" si="0"/>
        <v>#REF!</v>
      </c>
      <c r="F13" s="30" t="e">
        <f t="shared" si="1"/>
        <v>#REF!</v>
      </c>
      <c r="G13" s="286"/>
      <c r="H13" s="286"/>
      <c r="I13" s="7"/>
      <c r="J13" s="7"/>
    </row>
    <row r="14" spans="1:10" ht="14.4" customHeight="1" x14ac:dyDescent="0.3">
      <c r="A14" s="7"/>
      <c r="B14" s="11" t="s">
        <v>70</v>
      </c>
      <c r="C14" s="27" t="e">
        <f>#REF!</f>
        <v>#REF!</v>
      </c>
      <c r="D14" s="28">
        <f>PVP_MARGINE!C7</f>
        <v>16.5</v>
      </c>
      <c r="E14" s="29" t="e">
        <f t="shared" si="0"/>
        <v>#REF!</v>
      </c>
      <c r="F14" s="30" t="e">
        <f t="shared" si="1"/>
        <v>#REF!</v>
      </c>
      <c r="G14" s="286"/>
      <c r="H14" s="286"/>
      <c r="I14" s="7"/>
      <c r="J14" s="7"/>
    </row>
    <row r="15" spans="1:10" ht="14.4" customHeight="1" x14ac:dyDescent="0.3">
      <c r="A15" s="7"/>
      <c r="B15" s="11" t="s">
        <v>71</v>
      </c>
      <c r="C15" s="27" t="e">
        <f>#REF!</f>
        <v>#REF!</v>
      </c>
      <c r="D15" s="28">
        <f>PVP_MARGINE!C8</f>
        <v>16.5</v>
      </c>
      <c r="E15" s="29" t="e">
        <f t="shared" si="0"/>
        <v>#REF!</v>
      </c>
      <c r="F15" s="30" t="e">
        <f t="shared" si="1"/>
        <v>#REF!</v>
      </c>
      <c r="G15" s="286"/>
      <c r="H15" s="286"/>
      <c r="I15" s="7"/>
      <c r="J15" s="7"/>
    </row>
    <row r="16" spans="1:10" ht="14.4" customHeight="1" x14ac:dyDescent="0.3">
      <c r="A16" s="7"/>
      <c r="B16" s="11" t="s">
        <v>73</v>
      </c>
      <c r="C16" s="27" t="e">
        <f>#REF!</f>
        <v>#REF!</v>
      </c>
      <c r="D16" s="28">
        <f>PVP_MARGINE!C9</f>
        <v>35</v>
      </c>
      <c r="E16" s="29" t="e">
        <f t="shared" si="0"/>
        <v>#REF!</v>
      </c>
      <c r="F16" s="30" t="e">
        <f t="shared" si="1"/>
        <v>#REF!</v>
      </c>
      <c r="G16" s="286"/>
      <c r="H16" s="286"/>
      <c r="I16" s="7"/>
      <c r="J16" s="7"/>
    </row>
    <row r="17" spans="1:10" x14ac:dyDescent="0.3">
      <c r="A17" s="7"/>
      <c r="B17" s="11" t="s">
        <v>75</v>
      </c>
      <c r="C17" s="27" t="e">
        <f>#REF!</f>
        <v>#REF!</v>
      </c>
      <c r="D17" s="28">
        <f>PVP_MARGINE!C10</f>
        <v>2.5</v>
      </c>
      <c r="E17" s="29" t="e">
        <f t="shared" si="0"/>
        <v>#REF!</v>
      </c>
      <c r="F17" s="30" t="e">
        <f t="shared" si="1"/>
        <v>#REF!</v>
      </c>
      <c r="G17" s="286"/>
      <c r="H17" s="286"/>
      <c r="I17" s="7"/>
      <c r="J17" s="7"/>
    </row>
    <row r="18" spans="1:10" ht="21" customHeight="1" x14ac:dyDescent="0.3">
      <c r="A18" s="7"/>
      <c r="B18" s="11" t="s">
        <v>76</v>
      </c>
      <c r="C18" s="27" t="e">
        <f>#REF!</f>
        <v>#REF!</v>
      </c>
      <c r="D18" s="28">
        <f>PVP_MARGINE!C11</f>
        <v>2.5</v>
      </c>
      <c r="E18" s="29" t="e">
        <f t="shared" si="0"/>
        <v>#REF!</v>
      </c>
      <c r="F18" s="30" t="e">
        <f t="shared" si="1"/>
        <v>#REF!</v>
      </c>
      <c r="G18" s="286"/>
      <c r="H18" s="286"/>
      <c r="I18" s="7"/>
      <c r="J18" s="7"/>
    </row>
    <row r="19" spans="1:10" ht="6" customHeight="1" x14ac:dyDescent="0.3">
      <c r="A19" s="7"/>
      <c r="B19" s="24"/>
      <c r="C19" s="7"/>
      <c r="D19" s="7"/>
      <c r="E19" s="7"/>
      <c r="F19" s="7"/>
      <c r="G19" s="7"/>
      <c r="H19" s="7"/>
      <c r="I19" s="7"/>
      <c r="J19" s="7"/>
    </row>
    <row r="20" spans="1:10" ht="18" x14ac:dyDescent="0.35">
      <c r="A20" s="7"/>
      <c r="B20" s="24"/>
      <c r="C20" s="31" t="e">
        <f>SUM(C12:C17)</f>
        <v>#REF!</v>
      </c>
      <c r="D20" s="32"/>
      <c r="E20" s="33" t="e">
        <f>SUM(E12:E17)</f>
        <v>#REF!</v>
      </c>
      <c r="F20" s="34" t="e">
        <f>SUM(F12:F17)</f>
        <v>#REF!</v>
      </c>
      <c r="G20" s="7"/>
      <c r="H20" s="7"/>
      <c r="I20" s="7"/>
      <c r="J20" s="7"/>
    </row>
    <row r="21" spans="1:10" ht="6" customHeight="1" x14ac:dyDescent="0.3"/>
    <row r="23" spans="1:10" x14ac:dyDescent="0.3">
      <c r="C23" s="36"/>
      <c r="D23" s="36"/>
      <c r="E23" s="36"/>
      <c r="F23" s="36"/>
      <c r="G23" s="36"/>
      <c r="H23" s="36"/>
    </row>
  </sheetData>
  <mergeCells count="9">
    <mergeCell ref="C9:H9"/>
    <mergeCell ref="G11:H11"/>
    <mergeCell ref="G12:H18"/>
    <mergeCell ref="B2:H3"/>
    <mergeCell ref="C4:H4"/>
    <mergeCell ref="C5:H5"/>
    <mergeCell ref="C6:H6"/>
    <mergeCell ref="C7:H7"/>
    <mergeCell ref="C8:H8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Modulo_D'Ordine_PE 26</vt:lpstr>
      <vt:lpstr>Ordine_|_DDT</vt:lpstr>
      <vt:lpstr>PVP_MARGINE</vt:lpstr>
      <vt:lpstr>Dati_per_Fattura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Davide Fraccavento</dc:creator>
  <dc:description/>
  <cp:lastModifiedBy>ALESSIA</cp:lastModifiedBy>
  <cp:lastPrinted>2026-01-28T10:00:01Z</cp:lastPrinted>
  <dcterms:created xsi:type="dcterms:W3CDTF">2023-05-28T10:02:41Z</dcterms:created>
  <dcterms:modified xsi:type="dcterms:W3CDTF">2026-02-02T14:07:16Z</dcterms:modified>
</cp:coreProperties>
</file>