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IA\Documents\Bottega\O Press\cataloghi\catalogo AI 26\"/>
    </mc:Choice>
  </mc:AlternateContent>
  <xr:revisionPtr revIDLastSave="0" documentId="13_ncr:1_{1D41EBEC-21B1-4472-8095-869C2A040831}" xr6:coauthVersionLast="36" xr6:coauthVersionMax="36" xr10:uidLastSave="{00000000-0000-0000-0000-000000000000}"/>
  <bookViews>
    <workbookView xWindow="0" yWindow="0" windowWidth="23040" windowHeight="7560" xr2:uid="{00000000-000D-0000-FFFF-FFFF00000000}"/>
  </bookViews>
  <sheets>
    <sheet name="Modulo_D'Ordine_AI26" sheetId="1" r:id="rId1"/>
    <sheet name="Ordine_|_DDT" sheetId="2" r:id="rId2"/>
    <sheet name="PVP_MARGINE" sheetId="4" state="hidden" r:id="rId3"/>
    <sheet name="Dati_per_Fattura" sheetId="5" state="hidden" r:id="rId4"/>
  </sheets>
  <definedNames>
    <definedName name="_xlnm._FilterDatabase" localSheetId="1" hidden="1">'Ordine_|_DDT'!$A$13:$P$241</definedName>
  </definedNames>
  <calcPr calcId="191029"/>
</workbook>
</file>

<file path=xl/calcChain.xml><?xml version="1.0" encoding="utf-8"?>
<calcChain xmlns="http://schemas.openxmlformats.org/spreadsheetml/2006/main">
  <c r="F234" i="2" l="1"/>
  <c r="E234" i="2"/>
  <c r="C234" i="2"/>
  <c r="I207" i="2"/>
  <c r="I208" i="2"/>
  <c r="I209" i="2"/>
  <c r="I210" i="2"/>
  <c r="Q206" i="1"/>
  <c r="R206" i="1" s="1"/>
  <c r="I233" i="2" l="1"/>
  <c r="I234" i="2"/>
  <c r="I235" i="2"/>
  <c r="I236" i="2"/>
  <c r="I237" i="2"/>
  <c r="I238" i="2"/>
  <c r="I239" i="2"/>
  <c r="I240" i="2"/>
  <c r="I241" i="2"/>
  <c r="B233" i="2"/>
  <c r="C233" i="2"/>
  <c r="D233" i="2"/>
  <c r="E233" i="2"/>
  <c r="F233" i="2"/>
  <c r="G233" i="2"/>
  <c r="H233" i="2"/>
  <c r="G234" i="2"/>
  <c r="H234" i="2"/>
  <c r="B235" i="2"/>
  <c r="C235" i="2"/>
  <c r="D235" i="2"/>
  <c r="E235" i="2"/>
  <c r="F235" i="2"/>
  <c r="G235" i="2"/>
  <c r="H235" i="2"/>
  <c r="B236" i="2"/>
  <c r="C236" i="2"/>
  <c r="D236" i="2"/>
  <c r="E236" i="2"/>
  <c r="F236" i="2"/>
  <c r="G236" i="2"/>
  <c r="H236" i="2"/>
  <c r="B237" i="2"/>
  <c r="C237" i="2"/>
  <c r="D237" i="2"/>
  <c r="E237" i="2"/>
  <c r="F237" i="2"/>
  <c r="G237" i="2"/>
  <c r="H237" i="2"/>
  <c r="B238" i="2"/>
  <c r="C238" i="2"/>
  <c r="D238" i="2"/>
  <c r="E238" i="2"/>
  <c r="F238" i="2"/>
  <c r="G238" i="2"/>
  <c r="H238" i="2"/>
  <c r="B239" i="2"/>
  <c r="C239" i="2"/>
  <c r="D239" i="2"/>
  <c r="E239" i="2"/>
  <c r="F239" i="2"/>
  <c r="G239" i="2"/>
  <c r="H239" i="2"/>
  <c r="B240" i="2"/>
  <c r="C240" i="2"/>
  <c r="D240" i="2"/>
  <c r="E240" i="2"/>
  <c r="F240" i="2"/>
  <c r="G240" i="2"/>
  <c r="H240" i="2"/>
  <c r="B241" i="2"/>
  <c r="C241" i="2"/>
  <c r="D241" i="2"/>
  <c r="E241" i="2"/>
  <c r="F241" i="2"/>
  <c r="G241" i="2"/>
  <c r="H241" i="2"/>
  <c r="C232" i="2"/>
  <c r="D232" i="2"/>
  <c r="E232" i="2"/>
  <c r="F232" i="2"/>
  <c r="G232" i="2"/>
  <c r="H232" i="2"/>
  <c r="I232" i="2"/>
  <c r="B232" i="2"/>
  <c r="B217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B218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B219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B220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B221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B222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B223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B224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O224" i="2"/>
  <c r="B225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O225" i="2"/>
  <c r="B226" i="2"/>
  <c r="C226" i="2"/>
  <c r="D226" i="2"/>
  <c r="E226" i="2"/>
  <c r="F226" i="2"/>
  <c r="G226" i="2"/>
  <c r="H226" i="2"/>
  <c r="I226" i="2"/>
  <c r="J226" i="2"/>
  <c r="K226" i="2"/>
  <c r="L226" i="2"/>
  <c r="M226" i="2"/>
  <c r="N226" i="2"/>
  <c r="O226" i="2"/>
  <c r="B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B228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B229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B230" i="2"/>
  <c r="C230" i="2"/>
  <c r="D230" i="2"/>
  <c r="E230" i="2"/>
  <c r="F230" i="2"/>
  <c r="G230" i="2"/>
  <c r="H230" i="2"/>
  <c r="I230" i="2"/>
  <c r="J230" i="2"/>
  <c r="K230" i="2"/>
  <c r="L230" i="2"/>
  <c r="M230" i="2"/>
  <c r="N230" i="2"/>
  <c r="O230" i="2"/>
  <c r="B231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11" i="2"/>
  <c r="I212" i="2"/>
  <c r="I213" i="2"/>
  <c r="I214" i="2"/>
  <c r="I215" i="2"/>
  <c r="I216" i="2"/>
  <c r="I13" i="2"/>
  <c r="Q208" i="1"/>
  <c r="Q209" i="1"/>
  <c r="Q210" i="1"/>
  <c r="Q211" i="1"/>
  <c r="Q212" i="1"/>
  <c r="Q213" i="1"/>
  <c r="Q214" i="1"/>
  <c r="Q215" i="1"/>
  <c r="O217" i="2" s="1"/>
  <c r="Q216" i="1"/>
  <c r="O218" i="2" s="1"/>
  <c r="Q217" i="1"/>
  <c r="O219" i="2" s="1"/>
  <c r="Q218" i="1"/>
  <c r="O220" i="2" s="1"/>
  <c r="Q219" i="1"/>
  <c r="O221" i="2" s="1"/>
  <c r="Q220" i="1"/>
  <c r="O222" i="2" s="1"/>
  <c r="Q221" i="1"/>
  <c r="O223" i="2" s="1"/>
  <c r="Q222" i="1"/>
  <c r="Q223" i="1"/>
  <c r="Q224" i="1"/>
  <c r="Q225" i="1"/>
  <c r="O227" i="2" s="1"/>
  <c r="Q226" i="1"/>
  <c r="O228" i="2" s="1"/>
  <c r="Q227" i="1"/>
  <c r="O229" i="2" s="1"/>
  <c r="Q228" i="1"/>
  <c r="Q229" i="1"/>
  <c r="O231" i="2" s="1"/>
  <c r="Q207" i="1"/>
  <c r="Q178" i="1" l="1"/>
  <c r="R178" i="1" s="1"/>
  <c r="Q179" i="1"/>
  <c r="R179" i="1" s="1"/>
  <c r="Q180" i="1"/>
  <c r="R180" i="1" s="1"/>
  <c r="Q181" i="1"/>
  <c r="R181" i="1"/>
  <c r="Q182" i="1"/>
  <c r="R182" i="1" s="1"/>
  <c r="Q183" i="1"/>
  <c r="R183" i="1" s="1"/>
  <c r="Q184" i="1"/>
  <c r="R184" i="1" s="1"/>
  <c r="Q185" i="1"/>
  <c r="R185" i="1" s="1"/>
  <c r="Q236" i="1"/>
  <c r="O238" i="2" s="1"/>
  <c r="Q237" i="1"/>
  <c r="O239" i="2" s="1"/>
  <c r="Q238" i="1"/>
  <c r="O240" i="2" s="1"/>
  <c r="Q239" i="1"/>
  <c r="O241" i="2" s="1"/>
  <c r="Q232" i="1"/>
  <c r="O234" i="2" s="1"/>
  <c r="Q233" i="1"/>
  <c r="O235" i="2" s="1"/>
  <c r="Q234" i="1"/>
  <c r="O236" i="2" s="1"/>
  <c r="Q235" i="1"/>
  <c r="O237" i="2" s="1"/>
  <c r="Q231" i="1"/>
  <c r="O233" i="2" s="1"/>
  <c r="Q230" i="1"/>
  <c r="O232" i="2" s="1"/>
  <c r="Q12" i="1" l="1"/>
  <c r="O14" i="2" s="1"/>
  <c r="Q13" i="1"/>
  <c r="B216" i="2"/>
  <c r="C216" i="2"/>
  <c r="D216" i="2"/>
  <c r="E216" i="2"/>
  <c r="F216" i="2"/>
  <c r="G216" i="2"/>
  <c r="H216" i="2"/>
  <c r="J216" i="2"/>
  <c r="K216" i="2"/>
  <c r="L216" i="2"/>
  <c r="M216" i="2"/>
  <c r="N216" i="2"/>
  <c r="B201" i="2"/>
  <c r="C201" i="2"/>
  <c r="D201" i="2"/>
  <c r="E201" i="2"/>
  <c r="F201" i="2"/>
  <c r="G201" i="2"/>
  <c r="H201" i="2"/>
  <c r="J201" i="2"/>
  <c r="K201" i="2"/>
  <c r="L201" i="2"/>
  <c r="M201" i="2"/>
  <c r="N201" i="2"/>
  <c r="B202" i="2"/>
  <c r="C202" i="2"/>
  <c r="D202" i="2"/>
  <c r="E202" i="2"/>
  <c r="F202" i="2"/>
  <c r="G202" i="2"/>
  <c r="H202" i="2"/>
  <c r="J202" i="2"/>
  <c r="K202" i="2"/>
  <c r="L202" i="2"/>
  <c r="M202" i="2"/>
  <c r="N202" i="2"/>
  <c r="B203" i="2"/>
  <c r="C203" i="2"/>
  <c r="D203" i="2"/>
  <c r="E203" i="2"/>
  <c r="F203" i="2"/>
  <c r="G203" i="2"/>
  <c r="H203" i="2"/>
  <c r="J203" i="2"/>
  <c r="K203" i="2"/>
  <c r="L203" i="2"/>
  <c r="M203" i="2"/>
  <c r="N203" i="2"/>
  <c r="B204" i="2"/>
  <c r="C204" i="2"/>
  <c r="D204" i="2"/>
  <c r="E204" i="2"/>
  <c r="F204" i="2"/>
  <c r="G204" i="2"/>
  <c r="H204" i="2"/>
  <c r="J204" i="2"/>
  <c r="K204" i="2"/>
  <c r="L204" i="2"/>
  <c r="M204" i="2"/>
  <c r="N204" i="2"/>
  <c r="B205" i="2"/>
  <c r="C205" i="2"/>
  <c r="D205" i="2"/>
  <c r="E205" i="2"/>
  <c r="F205" i="2"/>
  <c r="G205" i="2"/>
  <c r="H205" i="2"/>
  <c r="J205" i="2"/>
  <c r="K205" i="2"/>
  <c r="L205" i="2"/>
  <c r="M205" i="2"/>
  <c r="N205" i="2"/>
  <c r="B206" i="2"/>
  <c r="C206" i="2"/>
  <c r="D206" i="2"/>
  <c r="E206" i="2"/>
  <c r="F206" i="2"/>
  <c r="G206" i="2"/>
  <c r="H206" i="2"/>
  <c r="J206" i="2"/>
  <c r="K206" i="2"/>
  <c r="L206" i="2"/>
  <c r="M206" i="2"/>
  <c r="N206" i="2"/>
  <c r="B207" i="2"/>
  <c r="C207" i="2"/>
  <c r="D207" i="2"/>
  <c r="E207" i="2"/>
  <c r="F207" i="2"/>
  <c r="G207" i="2"/>
  <c r="H207" i="2"/>
  <c r="J207" i="2"/>
  <c r="K207" i="2"/>
  <c r="L207" i="2"/>
  <c r="M207" i="2"/>
  <c r="N207" i="2"/>
  <c r="B208" i="2"/>
  <c r="C208" i="2"/>
  <c r="D208" i="2"/>
  <c r="E208" i="2"/>
  <c r="F208" i="2"/>
  <c r="G208" i="2"/>
  <c r="H208" i="2"/>
  <c r="J208" i="2"/>
  <c r="K208" i="2"/>
  <c r="L208" i="2"/>
  <c r="M208" i="2"/>
  <c r="N208" i="2"/>
  <c r="B209" i="2"/>
  <c r="C209" i="2"/>
  <c r="D209" i="2"/>
  <c r="E209" i="2"/>
  <c r="F209" i="2"/>
  <c r="G209" i="2"/>
  <c r="H209" i="2"/>
  <c r="J209" i="2"/>
  <c r="K209" i="2"/>
  <c r="L209" i="2"/>
  <c r="M209" i="2"/>
  <c r="N209" i="2"/>
  <c r="B210" i="2"/>
  <c r="C210" i="2"/>
  <c r="D210" i="2"/>
  <c r="E210" i="2"/>
  <c r="F210" i="2"/>
  <c r="G210" i="2"/>
  <c r="H210" i="2"/>
  <c r="J210" i="2"/>
  <c r="K210" i="2"/>
  <c r="L210" i="2"/>
  <c r="M210" i="2"/>
  <c r="N210" i="2"/>
  <c r="B211" i="2"/>
  <c r="C211" i="2"/>
  <c r="D211" i="2"/>
  <c r="E211" i="2"/>
  <c r="F211" i="2"/>
  <c r="G211" i="2"/>
  <c r="H211" i="2"/>
  <c r="J211" i="2"/>
  <c r="K211" i="2"/>
  <c r="L211" i="2"/>
  <c r="M211" i="2"/>
  <c r="N211" i="2"/>
  <c r="B212" i="2"/>
  <c r="C212" i="2"/>
  <c r="D212" i="2"/>
  <c r="E212" i="2"/>
  <c r="F212" i="2"/>
  <c r="G212" i="2"/>
  <c r="H212" i="2"/>
  <c r="J212" i="2"/>
  <c r="K212" i="2"/>
  <c r="L212" i="2"/>
  <c r="M212" i="2"/>
  <c r="N212" i="2"/>
  <c r="B213" i="2"/>
  <c r="C213" i="2"/>
  <c r="D213" i="2"/>
  <c r="E213" i="2"/>
  <c r="F213" i="2"/>
  <c r="G213" i="2"/>
  <c r="H213" i="2"/>
  <c r="J213" i="2"/>
  <c r="K213" i="2"/>
  <c r="L213" i="2"/>
  <c r="M213" i="2"/>
  <c r="N213" i="2"/>
  <c r="B214" i="2"/>
  <c r="C214" i="2"/>
  <c r="D214" i="2"/>
  <c r="E214" i="2"/>
  <c r="F214" i="2"/>
  <c r="G214" i="2"/>
  <c r="H214" i="2"/>
  <c r="J214" i="2"/>
  <c r="K214" i="2"/>
  <c r="L214" i="2"/>
  <c r="M214" i="2"/>
  <c r="N214" i="2"/>
  <c r="B215" i="2"/>
  <c r="C215" i="2"/>
  <c r="D215" i="2"/>
  <c r="E215" i="2"/>
  <c r="F215" i="2"/>
  <c r="G215" i="2"/>
  <c r="H215" i="2"/>
  <c r="J215" i="2"/>
  <c r="K215" i="2"/>
  <c r="L215" i="2"/>
  <c r="M215" i="2"/>
  <c r="N215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22" i="2"/>
  <c r="C186" i="2"/>
  <c r="D186" i="2"/>
  <c r="E186" i="2"/>
  <c r="F186" i="2"/>
  <c r="G186" i="2"/>
  <c r="H186" i="2"/>
  <c r="J186" i="2"/>
  <c r="K186" i="2"/>
  <c r="L186" i="2"/>
  <c r="M186" i="2"/>
  <c r="N186" i="2"/>
  <c r="C187" i="2"/>
  <c r="D187" i="2"/>
  <c r="E187" i="2"/>
  <c r="F187" i="2"/>
  <c r="G187" i="2"/>
  <c r="H187" i="2"/>
  <c r="J187" i="2"/>
  <c r="K187" i="2"/>
  <c r="L187" i="2"/>
  <c r="M187" i="2"/>
  <c r="N187" i="2"/>
  <c r="C188" i="2"/>
  <c r="D188" i="2"/>
  <c r="E188" i="2"/>
  <c r="F188" i="2"/>
  <c r="G188" i="2"/>
  <c r="H188" i="2"/>
  <c r="J188" i="2"/>
  <c r="K188" i="2"/>
  <c r="L188" i="2"/>
  <c r="M188" i="2"/>
  <c r="N188" i="2"/>
  <c r="C189" i="2"/>
  <c r="D189" i="2"/>
  <c r="E189" i="2"/>
  <c r="F189" i="2"/>
  <c r="G189" i="2"/>
  <c r="H189" i="2"/>
  <c r="J189" i="2"/>
  <c r="K189" i="2"/>
  <c r="L189" i="2"/>
  <c r="M189" i="2"/>
  <c r="N189" i="2"/>
  <c r="C190" i="2"/>
  <c r="D190" i="2"/>
  <c r="E190" i="2"/>
  <c r="F190" i="2"/>
  <c r="G190" i="2"/>
  <c r="H190" i="2"/>
  <c r="J190" i="2"/>
  <c r="K190" i="2"/>
  <c r="L190" i="2"/>
  <c r="M190" i="2"/>
  <c r="N190" i="2"/>
  <c r="C191" i="2"/>
  <c r="D191" i="2"/>
  <c r="E191" i="2"/>
  <c r="F191" i="2"/>
  <c r="G191" i="2"/>
  <c r="H191" i="2"/>
  <c r="J191" i="2"/>
  <c r="K191" i="2"/>
  <c r="L191" i="2"/>
  <c r="M191" i="2"/>
  <c r="N191" i="2"/>
  <c r="C192" i="2"/>
  <c r="D192" i="2"/>
  <c r="E192" i="2"/>
  <c r="F192" i="2"/>
  <c r="G192" i="2"/>
  <c r="H192" i="2"/>
  <c r="J192" i="2"/>
  <c r="K192" i="2"/>
  <c r="L192" i="2"/>
  <c r="M192" i="2"/>
  <c r="N192" i="2"/>
  <c r="C193" i="2"/>
  <c r="D193" i="2"/>
  <c r="E193" i="2"/>
  <c r="F193" i="2"/>
  <c r="G193" i="2"/>
  <c r="H193" i="2"/>
  <c r="J193" i="2"/>
  <c r="K193" i="2"/>
  <c r="L193" i="2"/>
  <c r="M193" i="2"/>
  <c r="N193" i="2"/>
  <c r="C194" i="2"/>
  <c r="D194" i="2"/>
  <c r="E194" i="2"/>
  <c r="F194" i="2"/>
  <c r="G194" i="2"/>
  <c r="H194" i="2"/>
  <c r="J194" i="2"/>
  <c r="K194" i="2"/>
  <c r="L194" i="2"/>
  <c r="M194" i="2"/>
  <c r="N194" i="2"/>
  <c r="C195" i="2"/>
  <c r="D195" i="2"/>
  <c r="E195" i="2"/>
  <c r="F195" i="2"/>
  <c r="G195" i="2"/>
  <c r="H195" i="2"/>
  <c r="J195" i="2"/>
  <c r="K195" i="2"/>
  <c r="L195" i="2"/>
  <c r="M195" i="2"/>
  <c r="N195" i="2"/>
  <c r="C196" i="2"/>
  <c r="D196" i="2"/>
  <c r="E196" i="2"/>
  <c r="F196" i="2"/>
  <c r="G196" i="2"/>
  <c r="H196" i="2"/>
  <c r="J196" i="2"/>
  <c r="K196" i="2"/>
  <c r="L196" i="2"/>
  <c r="M196" i="2"/>
  <c r="N196" i="2"/>
  <c r="C197" i="2"/>
  <c r="D197" i="2"/>
  <c r="E197" i="2"/>
  <c r="F197" i="2"/>
  <c r="G197" i="2"/>
  <c r="H197" i="2"/>
  <c r="J197" i="2"/>
  <c r="K197" i="2"/>
  <c r="L197" i="2"/>
  <c r="M197" i="2"/>
  <c r="N197" i="2"/>
  <c r="C198" i="2"/>
  <c r="D198" i="2"/>
  <c r="E198" i="2"/>
  <c r="F198" i="2"/>
  <c r="G198" i="2"/>
  <c r="H198" i="2"/>
  <c r="J198" i="2"/>
  <c r="K198" i="2"/>
  <c r="L198" i="2"/>
  <c r="M198" i="2"/>
  <c r="N198" i="2"/>
  <c r="C199" i="2"/>
  <c r="D199" i="2"/>
  <c r="E199" i="2"/>
  <c r="F199" i="2"/>
  <c r="G199" i="2"/>
  <c r="H199" i="2"/>
  <c r="J199" i="2"/>
  <c r="K199" i="2"/>
  <c r="L199" i="2"/>
  <c r="M199" i="2"/>
  <c r="N199" i="2"/>
  <c r="C200" i="2"/>
  <c r="D200" i="2"/>
  <c r="E200" i="2"/>
  <c r="F200" i="2"/>
  <c r="G200" i="2"/>
  <c r="H200" i="2"/>
  <c r="J200" i="2"/>
  <c r="K200" i="2"/>
  <c r="L200" i="2"/>
  <c r="M200" i="2"/>
  <c r="N200" i="2"/>
  <c r="C174" i="2"/>
  <c r="D174" i="2"/>
  <c r="E174" i="2"/>
  <c r="F174" i="2"/>
  <c r="G174" i="2"/>
  <c r="H174" i="2"/>
  <c r="J174" i="2"/>
  <c r="K174" i="2"/>
  <c r="L174" i="2"/>
  <c r="M174" i="2"/>
  <c r="N174" i="2"/>
  <c r="C175" i="2"/>
  <c r="D175" i="2"/>
  <c r="E175" i="2"/>
  <c r="F175" i="2"/>
  <c r="G175" i="2"/>
  <c r="H175" i="2"/>
  <c r="J175" i="2"/>
  <c r="K175" i="2"/>
  <c r="L175" i="2"/>
  <c r="M175" i="2"/>
  <c r="N175" i="2"/>
  <c r="C176" i="2"/>
  <c r="D176" i="2"/>
  <c r="E176" i="2"/>
  <c r="F176" i="2"/>
  <c r="G176" i="2"/>
  <c r="H176" i="2"/>
  <c r="J176" i="2"/>
  <c r="K176" i="2"/>
  <c r="L176" i="2"/>
  <c r="M176" i="2"/>
  <c r="N176" i="2"/>
  <c r="C177" i="2"/>
  <c r="D177" i="2"/>
  <c r="E177" i="2"/>
  <c r="F177" i="2"/>
  <c r="G177" i="2"/>
  <c r="H177" i="2"/>
  <c r="J177" i="2"/>
  <c r="K177" i="2"/>
  <c r="L177" i="2"/>
  <c r="M177" i="2"/>
  <c r="N177" i="2"/>
  <c r="C178" i="2"/>
  <c r="D178" i="2"/>
  <c r="E178" i="2"/>
  <c r="F178" i="2"/>
  <c r="G178" i="2"/>
  <c r="H178" i="2"/>
  <c r="J178" i="2"/>
  <c r="K178" i="2"/>
  <c r="L178" i="2"/>
  <c r="M178" i="2"/>
  <c r="N178" i="2"/>
  <c r="C179" i="2"/>
  <c r="D179" i="2"/>
  <c r="E179" i="2"/>
  <c r="F179" i="2"/>
  <c r="G179" i="2"/>
  <c r="H179" i="2"/>
  <c r="J179" i="2"/>
  <c r="K179" i="2"/>
  <c r="L179" i="2"/>
  <c r="M179" i="2"/>
  <c r="N179" i="2"/>
  <c r="C180" i="2"/>
  <c r="D180" i="2"/>
  <c r="E180" i="2"/>
  <c r="F180" i="2"/>
  <c r="G180" i="2"/>
  <c r="H180" i="2"/>
  <c r="J180" i="2"/>
  <c r="K180" i="2"/>
  <c r="L180" i="2"/>
  <c r="M180" i="2"/>
  <c r="N180" i="2"/>
  <c r="C181" i="2"/>
  <c r="D181" i="2"/>
  <c r="E181" i="2"/>
  <c r="F181" i="2"/>
  <c r="G181" i="2"/>
  <c r="H181" i="2"/>
  <c r="J181" i="2"/>
  <c r="K181" i="2"/>
  <c r="L181" i="2"/>
  <c r="M181" i="2"/>
  <c r="N181" i="2"/>
  <c r="C182" i="2"/>
  <c r="D182" i="2"/>
  <c r="E182" i="2"/>
  <c r="F182" i="2"/>
  <c r="G182" i="2"/>
  <c r="H182" i="2"/>
  <c r="J182" i="2"/>
  <c r="K182" i="2"/>
  <c r="L182" i="2"/>
  <c r="M182" i="2"/>
  <c r="N182" i="2"/>
  <c r="C183" i="2"/>
  <c r="D183" i="2"/>
  <c r="E183" i="2"/>
  <c r="F183" i="2"/>
  <c r="G183" i="2"/>
  <c r="H183" i="2"/>
  <c r="J183" i="2"/>
  <c r="K183" i="2"/>
  <c r="L183" i="2"/>
  <c r="M183" i="2"/>
  <c r="N183" i="2"/>
  <c r="C184" i="2"/>
  <c r="D184" i="2"/>
  <c r="E184" i="2"/>
  <c r="F184" i="2"/>
  <c r="G184" i="2"/>
  <c r="H184" i="2"/>
  <c r="J184" i="2"/>
  <c r="K184" i="2"/>
  <c r="L184" i="2"/>
  <c r="M184" i="2"/>
  <c r="N184" i="2"/>
  <c r="C185" i="2"/>
  <c r="D185" i="2"/>
  <c r="E185" i="2"/>
  <c r="F185" i="2"/>
  <c r="G185" i="2"/>
  <c r="H185" i="2"/>
  <c r="J185" i="2"/>
  <c r="K185" i="2"/>
  <c r="L185" i="2"/>
  <c r="M185" i="2"/>
  <c r="N185" i="2"/>
  <c r="C165" i="2"/>
  <c r="D165" i="2"/>
  <c r="E165" i="2"/>
  <c r="F165" i="2"/>
  <c r="G165" i="2"/>
  <c r="H165" i="2"/>
  <c r="J165" i="2"/>
  <c r="K165" i="2"/>
  <c r="L165" i="2"/>
  <c r="M165" i="2"/>
  <c r="N165" i="2"/>
  <c r="C166" i="2"/>
  <c r="D166" i="2"/>
  <c r="E166" i="2"/>
  <c r="F166" i="2"/>
  <c r="G166" i="2"/>
  <c r="H166" i="2"/>
  <c r="J166" i="2"/>
  <c r="K166" i="2"/>
  <c r="L166" i="2"/>
  <c r="M166" i="2"/>
  <c r="N166" i="2"/>
  <c r="C167" i="2"/>
  <c r="D167" i="2"/>
  <c r="E167" i="2"/>
  <c r="F167" i="2"/>
  <c r="G167" i="2"/>
  <c r="H167" i="2"/>
  <c r="J167" i="2"/>
  <c r="K167" i="2"/>
  <c r="L167" i="2"/>
  <c r="M167" i="2"/>
  <c r="N167" i="2"/>
  <c r="C168" i="2"/>
  <c r="D168" i="2"/>
  <c r="E168" i="2"/>
  <c r="F168" i="2"/>
  <c r="G168" i="2"/>
  <c r="H168" i="2"/>
  <c r="J168" i="2"/>
  <c r="K168" i="2"/>
  <c r="L168" i="2"/>
  <c r="M168" i="2"/>
  <c r="N168" i="2"/>
  <c r="C169" i="2"/>
  <c r="D169" i="2"/>
  <c r="E169" i="2"/>
  <c r="F169" i="2"/>
  <c r="G169" i="2"/>
  <c r="H169" i="2"/>
  <c r="J169" i="2"/>
  <c r="K169" i="2"/>
  <c r="L169" i="2"/>
  <c r="M169" i="2"/>
  <c r="N169" i="2"/>
  <c r="C170" i="2"/>
  <c r="D170" i="2"/>
  <c r="E170" i="2"/>
  <c r="F170" i="2"/>
  <c r="G170" i="2"/>
  <c r="H170" i="2"/>
  <c r="J170" i="2"/>
  <c r="K170" i="2"/>
  <c r="L170" i="2"/>
  <c r="M170" i="2"/>
  <c r="N170" i="2"/>
  <c r="C171" i="2"/>
  <c r="D171" i="2"/>
  <c r="E171" i="2"/>
  <c r="F171" i="2"/>
  <c r="G171" i="2"/>
  <c r="H171" i="2"/>
  <c r="J171" i="2"/>
  <c r="K171" i="2"/>
  <c r="L171" i="2"/>
  <c r="M171" i="2"/>
  <c r="N171" i="2"/>
  <c r="C172" i="2"/>
  <c r="D172" i="2"/>
  <c r="E172" i="2"/>
  <c r="F172" i="2"/>
  <c r="G172" i="2"/>
  <c r="H172" i="2"/>
  <c r="J172" i="2"/>
  <c r="K172" i="2"/>
  <c r="L172" i="2"/>
  <c r="M172" i="2"/>
  <c r="N172" i="2"/>
  <c r="C173" i="2"/>
  <c r="D173" i="2"/>
  <c r="E173" i="2"/>
  <c r="F173" i="2"/>
  <c r="G173" i="2"/>
  <c r="H173" i="2"/>
  <c r="J173" i="2"/>
  <c r="K173" i="2"/>
  <c r="L173" i="2"/>
  <c r="M173" i="2"/>
  <c r="N173" i="2"/>
  <c r="C160" i="2"/>
  <c r="D160" i="2"/>
  <c r="E160" i="2"/>
  <c r="F160" i="2"/>
  <c r="G160" i="2"/>
  <c r="H160" i="2"/>
  <c r="J160" i="2"/>
  <c r="K160" i="2"/>
  <c r="L160" i="2"/>
  <c r="M160" i="2"/>
  <c r="N160" i="2"/>
  <c r="C161" i="2"/>
  <c r="D161" i="2"/>
  <c r="E161" i="2"/>
  <c r="F161" i="2"/>
  <c r="G161" i="2"/>
  <c r="H161" i="2"/>
  <c r="J161" i="2"/>
  <c r="K161" i="2"/>
  <c r="L161" i="2"/>
  <c r="M161" i="2"/>
  <c r="N161" i="2"/>
  <c r="C162" i="2"/>
  <c r="D162" i="2"/>
  <c r="E162" i="2"/>
  <c r="F162" i="2"/>
  <c r="G162" i="2"/>
  <c r="H162" i="2"/>
  <c r="J162" i="2"/>
  <c r="K162" i="2"/>
  <c r="L162" i="2"/>
  <c r="M162" i="2"/>
  <c r="N162" i="2"/>
  <c r="C163" i="2"/>
  <c r="D163" i="2"/>
  <c r="E163" i="2"/>
  <c r="F163" i="2"/>
  <c r="G163" i="2"/>
  <c r="H163" i="2"/>
  <c r="J163" i="2"/>
  <c r="K163" i="2"/>
  <c r="L163" i="2"/>
  <c r="M163" i="2"/>
  <c r="N163" i="2"/>
  <c r="C164" i="2"/>
  <c r="D164" i="2"/>
  <c r="E164" i="2"/>
  <c r="F164" i="2"/>
  <c r="G164" i="2"/>
  <c r="H164" i="2"/>
  <c r="J164" i="2"/>
  <c r="K164" i="2"/>
  <c r="L164" i="2"/>
  <c r="M164" i="2"/>
  <c r="N164" i="2"/>
  <c r="C153" i="2"/>
  <c r="D153" i="2"/>
  <c r="E153" i="2"/>
  <c r="F153" i="2"/>
  <c r="G153" i="2"/>
  <c r="H153" i="2"/>
  <c r="J153" i="2"/>
  <c r="K153" i="2"/>
  <c r="L153" i="2"/>
  <c r="M153" i="2"/>
  <c r="N153" i="2"/>
  <c r="C154" i="2"/>
  <c r="D154" i="2"/>
  <c r="E154" i="2"/>
  <c r="F154" i="2"/>
  <c r="G154" i="2"/>
  <c r="H154" i="2"/>
  <c r="J154" i="2"/>
  <c r="K154" i="2"/>
  <c r="L154" i="2"/>
  <c r="M154" i="2"/>
  <c r="N154" i="2"/>
  <c r="C155" i="2"/>
  <c r="D155" i="2"/>
  <c r="E155" i="2"/>
  <c r="F155" i="2"/>
  <c r="G155" i="2"/>
  <c r="H155" i="2"/>
  <c r="J155" i="2"/>
  <c r="K155" i="2"/>
  <c r="L155" i="2"/>
  <c r="M155" i="2"/>
  <c r="N155" i="2"/>
  <c r="C156" i="2"/>
  <c r="D156" i="2"/>
  <c r="E156" i="2"/>
  <c r="F156" i="2"/>
  <c r="G156" i="2"/>
  <c r="H156" i="2"/>
  <c r="J156" i="2"/>
  <c r="K156" i="2"/>
  <c r="L156" i="2"/>
  <c r="M156" i="2"/>
  <c r="N156" i="2"/>
  <c r="C157" i="2"/>
  <c r="D157" i="2"/>
  <c r="E157" i="2"/>
  <c r="F157" i="2"/>
  <c r="G157" i="2"/>
  <c r="H157" i="2"/>
  <c r="J157" i="2"/>
  <c r="K157" i="2"/>
  <c r="L157" i="2"/>
  <c r="M157" i="2"/>
  <c r="N157" i="2"/>
  <c r="C158" i="2"/>
  <c r="D158" i="2"/>
  <c r="E158" i="2"/>
  <c r="F158" i="2"/>
  <c r="G158" i="2"/>
  <c r="H158" i="2"/>
  <c r="J158" i="2"/>
  <c r="K158" i="2"/>
  <c r="L158" i="2"/>
  <c r="M158" i="2"/>
  <c r="N158" i="2"/>
  <c r="C159" i="2"/>
  <c r="D159" i="2"/>
  <c r="E159" i="2"/>
  <c r="F159" i="2"/>
  <c r="G159" i="2"/>
  <c r="H159" i="2"/>
  <c r="J159" i="2"/>
  <c r="K159" i="2"/>
  <c r="L159" i="2"/>
  <c r="M159" i="2"/>
  <c r="N159" i="2"/>
  <c r="C102" i="2"/>
  <c r="D102" i="2"/>
  <c r="E102" i="2"/>
  <c r="F102" i="2"/>
  <c r="G102" i="2"/>
  <c r="H102" i="2"/>
  <c r="J102" i="2"/>
  <c r="K102" i="2"/>
  <c r="L102" i="2"/>
  <c r="M102" i="2"/>
  <c r="N102" i="2"/>
  <c r="C103" i="2"/>
  <c r="D103" i="2"/>
  <c r="E103" i="2"/>
  <c r="F103" i="2"/>
  <c r="G103" i="2"/>
  <c r="H103" i="2"/>
  <c r="J103" i="2"/>
  <c r="K103" i="2"/>
  <c r="L103" i="2"/>
  <c r="M103" i="2"/>
  <c r="N103" i="2"/>
  <c r="C104" i="2"/>
  <c r="D104" i="2"/>
  <c r="E104" i="2"/>
  <c r="F104" i="2"/>
  <c r="G104" i="2"/>
  <c r="H104" i="2"/>
  <c r="J104" i="2"/>
  <c r="K104" i="2"/>
  <c r="L104" i="2"/>
  <c r="M104" i="2"/>
  <c r="N104" i="2"/>
  <c r="C105" i="2"/>
  <c r="D105" i="2"/>
  <c r="E105" i="2"/>
  <c r="F105" i="2"/>
  <c r="G105" i="2"/>
  <c r="H105" i="2"/>
  <c r="J105" i="2"/>
  <c r="K105" i="2"/>
  <c r="L105" i="2"/>
  <c r="M105" i="2"/>
  <c r="N105" i="2"/>
  <c r="C106" i="2"/>
  <c r="D106" i="2"/>
  <c r="E106" i="2"/>
  <c r="F106" i="2"/>
  <c r="G106" i="2"/>
  <c r="H106" i="2"/>
  <c r="J106" i="2"/>
  <c r="K106" i="2"/>
  <c r="L106" i="2"/>
  <c r="M106" i="2"/>
  <c r="N106" i="2"/>
  <c r="C107" i="2"/>
  <c r="D107" i="2"/>
  <c r="E107" i="2"/>
  <c r="F107" i="2"/>
  <c r="G107" i="2"/>
  <c r="H107" i="2"/>
  <c r="J107" i="2"/>
  <c r="K107" i="2"/>
  <c r="L107" i="2"/>
  <c r="M107" i="2"/>
  <c r="N107" i="2"/>
  <c r="C108" i="2"/>
  <c r="D108" i="2"/>
  <c r="E108" i="2"/>
  <c r="F108" i="2"/>
  <c r="G108" i="2"/>
  <c r="H108" i="2"/>
  <c r="J108" i="2"/>
  <c r="K108" i="2"/>
  <c r="L108" i="2"/>
  <c r="M108" i="2"/>
  <c r="N108" i="2"/>
  <c r="C109" i="2"/>
  <c r="D109" i="2"/>
  <c r="E109" i="2"/>
  <c r="F109" i="2"/>
  <c r="G109" i="2"/>
  <c r="H109" i="2"/>
  <c r="J109" i="2"/>
  <c r="K109" i="2"/>
  <c r="L109" i="2"/>
  <c r="M109" i="2"/>
  <c r="N109" i="2"/>
  <c r="C110" i="2"/>
  <c r="D110" i="2"/>
  <c r="E110" i="2"/>
  <c r="F110" i="2"/>
  <c r="G110" i="2"/>
  <c r="H110" i="2"/>
  <c r="J110" i="2"/>
  <c r="K110" i="2"/>
  <c r="L110" i="2"/>
  <c r="M110" i="2"/>
  <c r="N110" i="2"/>
  <c r="C111" i="2"/>
  <c r="D111" i="2"/>
  <c r="E111" i="2"/>
  <c r="F111" i="2"/>
  <c r="G111" i="2"/>
  <c r="H111" i="2"/>
  <c r="J111" i="2"/>
  <c r="K111" i="2"/>
  <c r="L111" i="2"/>
  <c r="M111" i="2"/>
  <c r="N111" i="2"/>
  <c r="C112" i="2"/>
  <c r="D112" i="2"/>
  <c r="E112" i="2"/>
  <c r="F112" i="2"/>
  <c r="G112" i="2"/>
  <c r="H112" i="2"/>
  <c r="J112" i="2"/>
  <c r="K112" i="2"/>
  <c r="L112" i="2"/>
  <c r="M112" i="2"/>
  <c r="N112" i="2"/>
  <c r="C113" i="2"/>
  <c r="D113" i="2"/>
  <c r="E113" i="2"/>
  <c r="F113" i="2"/>
  <c r="G113" i="2"/>
  <c r="H113" i="2"/>
  <c r="J113" i="2"/>
  <c r="K113" i="2"/>
  <c r="L113" i="2"/>
  <c r="M113" i="2"/>
  <c r="N113" i="2"/>
  <c r="C114" i="2"/>
  <c r="D114" i="2"/>
  <c r="E114" i="2"/>
  <c r="F114" i="2"/>
  <c r="G114" i="2"/>
  <c r="H114" i="2"/>
  <c r="J114" i="2"/>
  <c r="K114" i="2"/>
  <c r="L114" i="2"/>
  <c r="M114" i="2"/>
  <c r="N114" i="2"/>
  <c r="C115" i="2"/>
  <c r="D115" i="2"/>
  <c r="E115" i="2"/>
  <c r="F115" i="2"/>
  <c r="G115" i="2"/>
  <c r="H115" i="2"/>
  <c r="J115" i="2"/>
  <c r="K115" i="2"/>
  <c r="L115" i="2"/>
  <c r="M115" i="2"/>
  <c r="N115" i="2"/>
  <c r="C116" i="2"/>
  <c r="D116" i="2"/>
  <c r="E116" i="2"/>
  <c r="F116" i="2"/>
  <c r="G116" i="2"/>
  <c r="H116" i="2"/>
  <c r="J116" i="2"/>
  <c r="K116" i="2"/>
  <c r="L116" i="2"/>
  <c r="M116" i="2"/>
  <c r="N116" i="2"/>
  <c r="C117" i="2"/>
  <c r="D117" i="2"/>
  <c r="E117" i="2"/>
  <c r="F117" i="2"/>
  <c r="G117" i="2"/>
  <c r="H117" i="2"/>
  <c r="J117" i="2"/>
  <c r="K117" i="2"/>
  <c r="L117" i="2"/>
  <c r="M117" i="2"/>
  <c r="N117" i="2"/>
  <c r="C118" i="2"/>
  <c r="D118" i="2"/>
  <c r="E118" i="2"/>
  <c r="F118" i="2"/>
  <c r="G118" i="2"/>
  <c r="H118" i="2"/>
  <c r="J118" i="2"/>
  <c r="K118" i="2"/>
  <c r="L118" i="2"/>
  <c r="M118" i="2"/>
  <c r="N118" i="2"/>
  <c r="C119" i="2"/>
  <c r="D119" i="2"/>
  <c r="E119" i="2"/>
  <c r="F119" i="2"/>
  <c r="G119" i="2"/>
  <c r="H119" i="2"/>
  <c r="J119" i="2"/>
  <c r="K119" i="2"/>
  <c r="L119" i="2"/>
  <c r="M119" i="2"/>
  <c r="N119" i="2"/>
  <c r="C120" i="2"/>
  <c r="D120" i="2"/>
  <c r="E120" i="2"/>
  <c r="F120" i="2"/>
  <c r="G120" i="2"/>
  <c r="H120" i="2"/>
  <c r="J120" i="2"/>
  <c r="K120" i="2"/>
  <c r="L120" i="2"/>
  <c r="M120" i="2"/>
  <c r="N120" i="2"/>
  <c r="C121" i="2"/>
  <c r="D121" i="2"/>
  <c r="E121" i="2"/>
  <c r="F121" i="2"/>
  <c r="G121" i="2"/>
  <c r="H121" i="2"/>
  <c r="J121" i="2"/>
  <c r="K121" i="2"/>
  <c r="L121" i="2"/>
  <c r="M121" i="2"/>
  <c r="N121" i="2"/>
  <c r="C122" i="2"/>
  <c r="D122" i="2"/>
  <c r="E122" i="2"/>
  <c r="F122" i="2"/>
  <c r="G122" i="2"/>
  <c r="H122" i="2"/>
  <c r="J122" i="2"/>
  <c r="K122" i="2"/>
  <c r="L122" i="2"/>
  <c r="M122" i="2"/>
  <c r="N122" i="2"/>
  <c r="C123" i="2"/>
  <c r="D123" i="2"/>
  <c r="E123" i="2"/>
  <c r="F123" i="2"/>
  <c r="G123" i="2"/>
  <c r="H123" i="2"/>
  <c r="J123" i="2"/>
  <c r="K123" i="2"/>
  <c r="L123" i="2"/>
  <c r="M123" i="2"/>
  <c r="N123" i="2"/>
  <c r="C124" i="2"/>
  <c r="D124" i="2"/>
  <c r="E124" i="2"/>
  <c r="F124" i="2"/>
  <c r="G124" i="2"/>
  <c r="H124" i="2"/>
  <c r="J124" i="2"/>
  <c r="K124" i="2"/>
  <c r="L124" i="2"/>
  <c r="M124" i="2"/>
  <c r="N124" i="2"/>
  <c r="C125" i="2"/>
  <c r="D125" i="2"/>
  <c r="E125" i="2"/>
  <c r="F125" i="2"/>
  <c r="G125" i="2"/>
  <c r="H125" i="2"/>
  <c r="J125" i="2"/>
  <c r="K125" i="2"/>
  <c r="L125" i="2"/>
  <c r="M125" i="2"/>
  <c r="N125" i="2"/>
  <c r="C126" i="2"/>
  <c r="D126" i="2"/>
  <c r="E126" i="2"/>
  <c r="F126" i="2"/>
  <c r="G126" i="2"/>
  <c r="H126" i="2"/>
  <c r="J126" i="2"/>
  <c r="K126" i="2"/>
  <c r="L126" i="2"/>
  <c r="M126" i="2"/>
  <c r="N126" i="2"/>
  <c r="C127" i="2"/>
  <c r="D127" i="2"/>
  <c r="E127" i="2"/>
  <c r="F127" i="2"/>
  <c r="G127" i="2"/>
  <c r="H127" i="2"/>
  <c r="J127" i="2"/>
  <c r="K127" i="2"/>
  <c r="L127" i="2"/>
  <c r="M127" i="2"/>
  <c r="N127" i="2"/>
  <c r="C128" i="2"/>
  <c r="D128" i="2"/>
  <c r="E128" i="2"/>
  <c r="F128" i="2"/>
  <c r="G128" i="2"/>
  <c r="H128" i="2"/>
  <c r="J128" i="2"/>
  <c r="K128" i="2"/>
  <c r="L128" i="2"/>
  <c r="M128" i="2"/>
  <c r="N128" i="2"/>
  <c r="C129" i="2"/>
  <c r="D129" i="2"/>
  <c r="E129" i="2"/>
  <c r="F129" i="2"/>
  <c r="G129" i="2"/>
  <c r="H129" i="2"/>
  <c r="J129" i="2"/>
  <c r="K129" i="2"/>
  <c r="L129" i="2"/>
  <c r="M129" i="2"/>
  <c r="N129" i="2"/>
  <c r="C130" i="2"/>
  <c r="D130" i="2"/>
  <c r="E130" i="2"/>
  <c r="F130" i="2"/>
  <c r="G130" i="2"/>
  <c r="H130" i="2"/>
  <c r="J130" i="2"/>
  <c r="K130" i="2"/>
  <c r="L130" i="2"/>
  <c r="M130" i="2"/>
  <c r="N130" i="2"/>
  <c r="C131" i="2"/>
  <c r="D131" i="2"/>
  <c r="E131" i="2"/>
  <c r="F131" i="2"/>
  <c r="G131" i="2"/>
  <c r="H131" i="2"/>
  <c r="J131" i="2"/>
  <c r="K131" i="2"/>
  <c r="L131" i="2"/>
  <c r="M131" i="2"/>
  <c r="N131" i="2"/>
  <c r="C132" i="2"/>
  <c r="D132" i="2"/>
  <c r="E132" i="2"/>
  <c r="F132" i="2"/>
  <c r="G132" i="2"/>
  <c r="H132" i="2"/>
  <c r="J132" i="2"/>
  <c r="K132" i="2"/>
  <c r="L132" i="2"/>
  <c r="M132" i="2"/>
  <c r="N132" i="2"/>
  <c r="C133" i="2"/>
  <c r="D133" i="2"/>
  <c r="E133" i="2"/>
  <c r="F133" i="2"/>
  <c r="G133" i="2"/>
  <c r="H133" i="2"/>
  <c r="J133" i="2"/>
  <c r="K133" i="2"/>
  <c r="L133" i="2"/>
  <c r="M133" i="2"/>
  <c r="N133" i="2"/>
  <c r="C134" i="2"/>
  <c r="D134" i="2"/>
  <c r="E134" i="2"/>
  <c r="F134" i="2"/>
  <c r="G134" i="2"/>
  <c r="H134" i="2"/>
  <c r="J134" i="2"/>
  <c r="K134" i="2"/>
  <c r="L134" i="2"/>
  <c r="M134" i="2"/>
  <c r="N134" i="2"/>
  <c r="C135" i="2"/>
  <c r="D135" i="2"/>
  <c r="E135" i="2"/>
  <c r="F135" i="2"/>
  <c r="G135" i="2"/>
  <c r="H135" i="2"/>
  <c r="J135" i="2"/>
  <c r="K135" i="2"/>
  <c r="L135" i="2"/>
  <c r="M135" i="2"/>
  <c r="N135" i="2"/>
  <c r="C136" i="2"/>
  <c r="D136" i="2"/>
  <c r="E136" i="2"/>
  <c r="F136" i="2"/>
  <c r="G136" i="2"/>
  <c r="H136" i="2"/>
  <c r="J136" i="2"/>
  <c r="K136" i="2"/>
  <c r="L136" i="2"/>
  <c r="M136" i="2"/>
  <c r="N136" i="2"/>
  <c r="C137" i="2"/>
  <c r="D137" i="2"/>
  <c r="E137" i="2"/>
  <c r="F137" i="2"/>
  <c r="G137" i="2"/>
  <c r="H137" i="2"/>
  <c r="J137" i="2"/>
  <c r="K137" i="2"/>
  <c r="L137" i="2"/>
  <c r="M137" i="2"/>
  <c r="N137" i="2"/>
  <c r="C138" i="2"/>
  <c r="D138" i="2"/>
  <c r="E138" i="2"/>
  <c r="F138" i="2"/>
  <c r="G138" i="2"/>
  <c r="H138" i="2"/>
  <c r="J138" i="2"/>
  <c r="K138" i="2"/>
  <c r="L138" i="2"/>
  <c r="M138" i="2"/>
  <c r="N138" i="2"/>
  <c r="C139" i="2"/>
  <c r="D139" i="2"/>
  <c r="E139" i="2"/>
  <c r="F139" i="2"/>
  <c r="G139" i="2"/>
  <c r="H139" i="2"/>
  <c r="J139" i="2"/>
  <c r="K139" i="2"/>
  <c r="L139" i="2"/>
  <c r="M139" i="2"/>
  <c r="N139" i="2"/>
  <c r="C140" i="2"/>
  <c r="D140" i="2"/>
  <c r="E140" i="2"/>
  <c r="F140" i="2"/>
  <c r="G140" i="2"/>
  <c r="H140" i="2"/>
  <c r="J140" i="2"/>
  <c r="K140" i="2"/>
  <c r="L140" i="2"/>
  <c r="M140" i="2"/>
  <c r="N140" i="2"/>
  <c r="C141" i="2"/>
  <c r="D141" i="2"/>
  <c r="E141" i="2"/>
  <c r="F141" i="2"/>
  <c r="G141" i="2"/>
  <c r="H141" i="2"/>
  <c r="J141" i="2"/>
  <c r="K141" i="2"/>
  <c r="L141" i="2"/>
  <c r="M141" i="2"/>
  <c r="N141" i="2"/>
  <c r="C142" i="2"/>
  <c r="D142" i="2"/>
  <c r="E142" i="2"/>
  <c r="F142" i="2"/>
  <c r="G142" i="2"/>
  <c r="H142" i="2"/>
  <c r="J142" i="2"/>
  <c r="K142" i="2"/>
  <c r="L142" i="2"/>
  <c r="M142" i="2"/>
  <c r="N142" i="2"/>
  <c r="C143" i="2"/>
  <c r="D143" i="2"/>
  <c r="E143" i="2"/>
  <c r="F143" i="2"/>
  <c r="G143" i="2"/>
  <c r="H143" i="2"/>
  <c r="J143" i="2"/>
  <c r="K143" i="2"/>
  <c r="L143" i="2"/>
  <c r="M143" i="2"/>
  <c r="N143" i="2"/>
  <c r="C144" i="2"/>
  <c r="D144" i="2"/>
  <c r="E144" i="2"/>
  <c r="F144" i="2"/>
  <c r="G144" i="2"/>
  <c r="H144" i="2"/>
  <c r="J144" i="2"/>
  <c r="K144" i="2"/>
  <c r="L144" i="2"/>
  <c r="M144" i="2"/>
  <c r="N144" i="2"/>
  <c r="C145" i="2"/>
  <c r="D145" i="2"/>
  <c r="E145" i="2"/>
  <c r="F145" i="2"/>
  <c r="G145" i="2"/>
  <c r="H145" i="2"/>
  <c r="J145" i="2"/>
  <c r="K145" i="2"/>
  <c r="L145" i="2"/>
  <c r="M145" i="2"/>
  <c r="N145" i="2"/>
  <c r="C146" i="2"/>
  <c r="D146" i="2"/>
  <c r="E146" i="2"/>
  <c r="F146" i="2"/>
  <c r="G146" i="2"/>
  <c r="H146" i="2"/>
  <c r="J146" i="2"/>
  <c r="K146" i="2"/>
  <c r="L146" i="2"/>
  <c r="M146" i="2"/>
  <c r="N146" i="2"/>
  <c r="C147" i="2"/>
  <c r="D147" i="2"/>
  <c r="E147" i="2"/>
  <c r="F147" i="2"/>
  <c r="G147" i="2"/>
  <c r="H147" i="2"/>
  <c r="J147" i="2"/>
  <c r="K147" i="2"/>
  <c r="L147" i="2"/>
  <c r="M147" i="2"/>
  <c r="N147" i="2"/>
  <c r="C148" i="2"/>
  <c r="D148" i="2"/>
  <c r="E148" i="2"/>
  <c r="F148" i="2"/>
  <c r="G148" i="2"/>
  <c r="H148" i="2"/>
  <c r="J148" i="2"/>
  <c r="K148" i="2"/>
  <c r="L148" i="2"/>
  <c r="M148" i="2"/>
  <c r="N148" i="2"/>
  <c r="C149" i="2"/>
  <c r="D149" i="2"/>
  <c r="E149" i="2"/>
  <c r="F149" i="2"/>
  <c r="G149" i="2"/>
  <c r="H149" i="2"/>
  <c r="J149" i="2"/>
  <c r="K149" i="2"/>
  <c r="L149" i="2"/>
  <c r="M149" i="2"/>
  <c r="N149" i="2"/>
  <c r="C150" i="2"/>
  <c r="D150" i="2"/>
  <c r="E150" i="2"/>
  <c r="F150" i="2"/>
  <c r="G150" i="2"/>
  <c r="H150" i="2"/>
  <c r="J150" i="2"/>
  <c r="K150" i="2"/>
  <c r="L150" i="2"/>
  <c r="M150" i="2"/>
  <c r="N150" i="2"/>
  <c r="C151" i="2"/>
  <c r="D151" i="2"/>
  <c r="E151" i="2"/>
  <c r="F151" i="2"/>
  <c r="G151" i="2"/>
  <c r="H151" i="2"/>
  <c r="J151" i="2"/>
  <c r="K151" i="2"/>
  <c r="L151" i="2"/>
  <c r="M151" i="2"/>
  <c r="N151" i="2"/>
  <c r="C152" i="2"/>
  <c r="D152" i="2"/>
  <c r="E152" i="2"/>
  <c r="F152" i="2"/>
  <c r="G152" i="2"/>
  <c r="H152" i="2"/>
  <c r="J152" i="2"/>
  <c r="K152" i="2"/>
  <c r="L152" i="2"/>
  <c r="M152" i="2"/>
  <c r="N152" i="2"/>
  <c r="C78" i="2"/>
  <c r="D78" i="2"/>
  <c r="E78" i="2"/>
  <c r="F78" i="2"/>
  <c r="G78" i="2"/>
  <c r="H78" i="2"/>
  <c r="J78" i="2"/>
  <c r="K78" i="2"/>
  <c r="L78" i="2"/>
  <c r="M78" i="2"/>
  <c r="N78" i="2"/>
  <c r="C79" i="2"/>
  <c r="D79" i="2"/>
  <c r="E79" i="2"/>
  <c r="F79" i="2"/>
  <c r="G79" i="2"/>
  <c r="H79" i="2"/>
  <c r="J79" i="2"/>
  <c r="K79" i="2"/>
  <c r="L79" i="2"/>
  <c r="M79" i="2"/>
  <c r="N79" i="2"/>
  <c r="C80" i="2"/>
  <c r="D80" i="2"/>
  <c r="E80" i="2"/>
  <c r="F80" i="2"/>
  <c r="G80" i="2"/>
  <c r="H80" i="2"/>
  <c r="J80" i="2"/>
  <c r="K80" i="2"/>
  <c r="L80" i="2"/>
  <c r="M80" i="2"/>
  <c r="N80" i="2"/>
  <c r="C81" i="2"/>
  <c r="D81" i="2"/>
  <c r="E81" i="2"/>
  <c r="F81" i="2"/>
  <c r="G81" i="2"/>
  <c r="H81" i="2"/>
  <c r="J81" i="2"/>
  <c r="K81" i="2"/>
  <c r="L81" i="2"/>
  <c r="M81" i="2"/>
  <c r="N81" i="2"/>
  <c r="C82" i="2"/>
  <c r="D82" i="2"/>
  <c r="E82" i="2"/>
  <c r="F82" i="2"/>
  <c r="G82" i="2"/>
  <c r="H82" i="2"/>
  <c r="J82" i="2"/>
  <c r="K82" i="2"/>
  <c r="L82" i="2"/>
  <c r="M82" i="2"/>
  <c r="N82" i="2"/>
  <c r="C83" i="2"/>
  <c r="D83" i="2"/>
  <c r="E83" i="2"/>
  <c r="F83" i="2"/>
  <c r="G83" i="2"/>
  <c r="H83" i="2"/>
  <c r="J83" i="2"/>
  <c r="K83" i="2"/>
  <c r="L83" i="2"/>
  <c r="M83" i="2"/>
  <c r="N83" i="2"/>
  <c r="C84" i="2"/>
  <c r="D84" i="2"/>
  <c r="E84" i="2"/>
  <c r="F84" i="2"/>
  <c r="G84" i="2"/>
  <c r="H84" i="2"/>
  <c r="J84" i="2"/>
  <c r="K84" i="2"/>
  <c r="L84" i="2"/>
  <c r="M84" i="2"/>
  <c r="N84" i="2"/>
  <c r="C85" i="2"/>
  <c r="D85" i="2"/>
  <c r="E85" i="2"/>
  <c r="F85" i="2"/>
  <c r="G85" i="2"/>
  <c r="H85" i="2"/>
  <c r="J85" i="2"/>
  <c r="K85" i="2"/>
  <c r="L85" i="2"/>
  <c r="M85" i="2"/>
  <c r="N85" i="2"/>
  <c r="C86" i="2"/>
  <c r="D86" i="2"/>
  <c r="E86" i="2"/>
  <c r="F86" i="2"/>
  <c r="G86" i="2"/>
  <c r="H86" i="2"/>
  <c r="J86" i="2"/>
  <c r="K86" i="2"/>
  <c r="L86" i="2"/>
  <c r="M86" i="2"/>
  <c r="N86" i="2"/>
  <c r="C87" i="2"/>
  <c r="D87" i="2"/>
  <c r="E87" i="2"/>
  <c r="F87" i="2"/>
  <c r="G87" i="2"/>
  <c r="H87" i="2"/>
  <c r="J87" i="2"/>
  <c r="K87" i="2"/>
  <c r="L87" i="2"/>
  <c r="M87" i="2"/>
  <c r="N87" i="2"/>
  <c r="C88" i="2"/>
  <c r="D88" i="2"/>
  <c r="E88" i="2"/>
  <c r="F88" i="2"/>
  <c r="G88" i="2"/>
  <c r="H88" i="2"/>
  <c r="J88" i="2"/>
  <c r="K88" i="2"/>
  <c r="L88" i="2"/>
  <c r="M88" i="2"/>
  <c r="N88" i="2"/>
  <c r="C89" i="2"/>
  <c r="D89" i="2"/>
  <c r="E89" i="2"/>
  <c r="F89" i="2"/>
  <c r="G89" i="2"/>
  <c r="H89" i="2"/>
  <c r="J89" i="2"/>
  <c r="K89" i="2"/>
  <c r="L89" i="2"/>
  <c r="M89" i="2"/>
  <c r="N89" i="2"/>
  <c r="C90" i="2"/>
  <c r="D90" i="2"/>
  <c r="E90" i="2"/>
  <c r="F90" i="2"/>
  <c r="G90" i="2"/>
  <c r="H90" i="2"/>
  <c r="J90" i="2"/>
  <c r="K90" i="2"/>
  <c r="L90" i="2"/>
  <c r="M90" i="2"/>
  <c r="N90" i="2"/>
  <c r="C91" i="2"/>
  <c r="D91" i="2"/>
  <c r="E91" i="2"/>
  <c r="F91" i="2"/>
  <c r="G91" i="2"/>
  <c r="H91" i="2"/>
  <c r="J91" i="2"/>
  <c r="K91" i="2"/>
  <c r="L91" i="2"/>
  <c r="M91" i="2"/>
  <c r="N91" i="2"/>
  <c r="C92" i="2"/>
  <c r="D92" i="2"/>
  <c r="E92" i="2"/>
  <c r="F92" i="2"/>
  <c r="G92" i="2"/>
  <c r="H92" i="2"/>
  <c r="J92" i="2"/>
  <c r="K92" i="2"/>
  <c r="L92" i="2"/>
  <c r="M92" i="2"/>
  <c r="N92" i="2"/>
  <c r="C93" i="2"/>
  <c r="D93" i="2"/>
  <c r="E93" i="2"/>
  <c r="F93" i="2"/>
  <c r="G93" i="2"/>
  <c r="H93" i="2"/>
  <c r="J93" i="2"/>
  <c r="K93" i="2"/>
  <c r="L93" i="2"/>
  <c r="M93" i="2"/>
  <c r="N93" i="2"/>
  <c r="C94" i="2"/>
  <c r="D94" i="2"/>
  <c r="E94" i="2"/>
  <c r="F94" i="2"/>
  <c r="G94" i="2"/>
  <c r="H94" i="2"/>
  <c r="J94" i="2"/>
  <c r="K94" i="2"/>
  <c r="L94" i="2"/>
  <c r="M94" i="2"/>
  <c r="N94" i="2"/>
  <c r="C95" i="2"/>
  <c r="D95" i="2"/>
  <c r="E95" i="2"/>
  <c r="F95" i="2"/>
  <c r="G95" i="2"/>
  <c r="H95" i="2"/>
  <c r="J95" i="2"/>
  <c r="K95" i="2"/>
  <c r="L95" i="2"/>
  <c r="M95" i="2"/>
  <c r="N95" i="2"/>
  <c r="C96" i="2"/>
  <c r="D96" i="2"/>
  <c r="E96" i="2"/>
  <c r="F96" i="2"/>
  <c r="G96" i="2"/>
  <c r="H96" i="2"/>
  <c r="J96" i="2"/>
  <c r="K96" i="2"/>
  <c r="L96" i="2"/>
  <c r="M96" i="2"/>
  <c r="N96" i="2"/>
  <c r="C97" i="2"/>
  <c r="D97" i="2"/>
  <c r="E97" i="2"/>
  <c r="F97" i="2"/>
  <c r="G97" i="2"/>
  <c r="H97" i="2"/>
  <c r="J97" i="2"/>
  <c r="K97" i="2"/>
  <c r="L97" i="2"/>
  <c r="M97" i="2"/>
  <c r="N97" i="2"/>
  <c r="C98" i="2"/>
  <c r="D98" i="2"/>
  <c r="E98" i="2"/>
  <c r="F98" i="2"/>
  <c r="G98" i="2"/>
  <c r="H98" i="2"/>
  <c r="J98" i="2"/>
  <c r="K98" i="2"/>
  <c r="L98" i="2"/>
  <c r="M98" i="2"/>
  <c r="N98" i="2"/>
  <c r="C99" i="2"/>
  <c r="D99" i="2"/>
  <c r="E99" i="2"/>
  <c r="F99" i="2"/>
  <c r="G99" i="2"/>
  <c r="H99" i="2"/>
  <c r="J99" i="2"/>
  <c r="K99" i="2"/>
  <c r="L99" i="2"/>
  <c r="M99" i="2"/>
  <c r="N99" i="2"/>
  <c r="C100" i="2"/>
  <c r="D100" i="2"/>
  <c r="E100" i="2"/>
  <c r="F100" i="2"/>
  <c r="G100" i="2"/>
  <c r="H100" i="2"/>
  <c r="J100" i="2"/>
  <c r="K100" i="2"/>
  <c r="L100" i="2"/>
  <c r="M100" i="2"/>
  <c r="N100" i="2"/>
  <c r="C101" i="2"/>
  <c r="D101" i="2"/>
  <c r="E101" i="2"/>
  <c r="F101" i="2"/>
  <c r="G101" i="2"/>
  <c r="H101" i="2"/>
  <c r="J101" i="2"/>
  <c r="K101" i="2"/>
  <c r="L101" i="2"/>
  <c r="M101" i="2"/>
  <c r="N101" i="2"/>
  <c r="C50" i="2"/>
  <c r="D50" i="2"/>
  <c r="E50" i="2"/>
  <c r="F50" i="2"/>
  <c r="G50" i="2"/>
  <c r="H50" i="2"/>
  <c r="J50" i="2"/>
  <c r="K50" i="2"/>
  <c r="L50" i="2"/>
  <c r="M50" i="2"/>
  <c r="N50" i="2"/>
  <c r="C51" i="2"/>
  <c r="D51" i="2"/>
  <c r="E51" i="2"/>
  <c r="F51" i="2"/>
  <c r="G51" i="2"/>
  <c r="H51" i="2"/>
  <c r="J51" i="2"/>
  <c r="K51" i="2"/>
  <c r="L51" i="2"/>
  <c r="M51" i="2"/>
  <c r="N51" i="2"/>
  <c r="C52" i="2"/>
  <c r="D52" i="2"/>
  <c r="E52" i="2"/>
  <c r="F52" i="2"/>
  <c r="G52" i="2"/>
  <c r="H52" i="2"/>
  <c r="J52" i="2"/>
  <c r="K52" i="2"/>
  <c r="L52" i="2"/>
  <c r="M52" i="2"/>
  <c r="N52" i="2"/>
  <c r="C53" i="2"/>
  <c r="D53" i="2"/>
  <c r="E53" i="2"/>
  <c r="F53" i="2"/>
  <c r="G53" i="2"/>
  <c r="H53" i="2"/>
  <c r="J53" i="2"/>
  <c r="K53" i="2"/>
  <c r="L53" i="2"/>
  <c r="M53" i="2"/>
  <c r="N53" i="2"/>
  <c r="C54" i="2"/>
  <c r="D54" i="2"/>
  <c r="E54" i="2"/>
  <c r="F54" i="2"/>
  <c r="G54" i="2"/>
  <c r="H54" i="2"/>
  <c r="J54" i="2"/>
  <c r="K54" i="2"/>
  <c r="L54" i="2"/>
  <c r="M54" i="2"/>
  <c r="N54" i="2"/>
  <c r="C55" i="2"/>
  <c r="D55" i="2"/>
  <c r="E55" i="2"/>
  <c r="F55" i="2"/>
  <c r="G55" i="2"/>
  <c r="H55" i="2"/>
  <c r="J55" i="2"/>
  <c r="K55" i="2"/>
  <c r="L55" i="2"/>
  <c r="M55" i="2"/>
  <c r="N55" i="2"/>
  <c r="C56" i="2"/>
  <c r="D56" i="2"/>
  <c r="E56" i="2"/>
  <c r="F56" i="2"/>
  <c r="G56" i="2"/>
  <c r="H56" i="2"/>
  <c r="J56" i="2"/>
  <c r="K56" i="2"/>
  <c r="L56" i="2"/>
  <c r="M56" i="2"/>
  <c r="N56" i="2"/>
  <c r="C57" i="2"/>
  <c r="D57" i="2"/>
  <c r="E57" i="2"/>
  <c r="F57" i="2"/>
  <c r="G57" i="2"/>
  <c r="H57" i="2"/>
  <c r="J57" i="2"/>
  <c r="K57" i="2"/>
  <c r="L57" i="2"/>
  <c r="M57" i="2"/>
  <c r="N57" i="2"/>
  <c r="C58" i="2"/>
  <c r="D58" i="2"/>
  <c r="E58" i="2"/>
  <c r="F58" i="2"/>
  <c r="G58" i="2"/>
  <c r="H58" i="2"/>
  <c r="J58" i="2"/>
  <c r="K58" i="2"/>
  <c r="L58" i="2"/>
  <c r="M58" i="2"/>
  <c r="N58" i="2"/>
  <c r="C59" i="2"/>
  <c r="D59" i="2"/>
  <c r="E59" i="2"/>
  <c r="F59" i="2"/>
  <c r="G59" i="2"/>
  <c r="H59" i="2"/>
  <c r="J59" i="2"/>
  <c r="K59" i="2"/>
  <c r="L59" i="2"/>
  <c r="M59" i="2"/>
  <c r="N59" i="2"/>
  <c r="C60" i="2"/>
  <c r="D60" i="2"/>
  <c r="E60" i="2"/>
  <c r="F60" i="2"/>
  <c r="G60" i="2"/>
  <c r="H60" i="2"/>
  <c r="J60" i="2"/>
  <c r="K60" i="2"/>
  <c r="L60" i="2"/>
  <c r="M60" i="2"/>
  <c r="N60" i="2"/>
  <c r="C61" i="2"/>
  <c r="D61" i="2"/>
  <c r="E61" i="2"/>
  <c r="F61" i="2"/>
  <c r="G61" i="2"/>
  <c r="H61" i="2"/>
  <c r="J61" i="2"/>
  <c r="K61" i="2"/>
  <c r="L61" i="2"/>
  <c r="M61" i="2"/>
  <c r="N61" i="2"/>
  <c r="C62" i="2"/>
  <c r="D62" i="2"/>
  <c r="E62" i="2"/>
  <c r="F62" i="2"/>
  <c r="G62" i="2"/>
  <c r="H62" i="2"/>
  <c r="J62" i="2"/>
  <c r="K62" i="2"/>
  <c r="L62" i="2"/>
  <c r="M62" i="2"/>
  <c r="N62" i="2"/>
  <c r="C63" i="2"/>
  <c r="D63" i="2"/>
  <c r="E63" i="2"/>
  <c r="F63" i="2"/>
  <c r="G63" i="2"/>
  <c r="H63" i="2"/>
  <c r="J63" i="2"/>
  <c r="K63" i="2"/>
  <c r="L63" i="2"/>
  <c r="M63" i="2"/>
  <c r="N63" i="2"/>
  <c r="C64" i="2"/>
  <c r="D64" i="2"/>
  <c r="E64" i="2"/>
  <c r="F64" i="2"/>
  <c r="G64" i="2"/>
  <c r="H64" i="2"/>
  <c r="J64" i="2"/>
  <c r="K64" i="2"/>
  <c r="L64" i="2"/>
  <c r="M64" i="2"/>
  <c r="N64" i="2"/>
  <c r="C65" i="2"/>
  <c r="D65" i="2"/>
  <c r="E65" i="2"/>
  <c r="F65" i="2"/>
  <c r="G65" i="2"/>
  <c r="H65" i="2"/>
  <c r="J65" i="2"/>
  <c r="K65" i="2"/>
  <c r="L65" i="2"/>
  <c r="M65" i="2"/>
  <c r="N65" i="2"/>
  <c r="C66" i="2"/>
  <c r="D66" i="2"/>
  <c r="E66" i="2"/>
  <c r="F66" i="2"/>
  <c r="G66" i="2"/>
  <c r="H66" i="2"/>
  <c r="J66" i="2"/>
  <c r="K66" i="2"/>
  <c r="L66" i="2"/>
  <c r="M66" i="2"/>
  <c r="N66" i="2"/>
  <c r="C67" i="2"/>
  <c r="D67" i="2"/>
  <c r="E67" i="2"/>
  <c r="F67" i="2"/>
  <c r="G67" i="2"/>
  <c r="H67" i="2"/>
  <c r="J67" i="2"/>
  <c r="K67" i="2"/>
  <c r="L67" i="2"/>
  <c r="M67" i="2"/>
  <c r="N67" i="2"/>
  <c r="C68" i="2"/>
  <c r="D68" i="2"/>
  <c r="E68" i="2"/>
  <c r="F68" i="2"/>
  <c r="G68" i="2"/>
  <c r="H68" i="2"/>
  <c r="J68" i="2"/>
  <c r="K68" i="2"/>
  <c r="L68" i="2"/>
  <c r="M68" i="2"/>
  <c r="N68" i="2"/>
  <c r="C69" i="2"/>
  <c r="D69" i="2"/>
  <c r="E69" i="2"/>
  <c r="F69" i="2"/>
  <c r="G69" i="2"/>
  <c r="H69" i="2"/>
  <c r="J69" i="2"/>
  <c r="K69" i="2"/>
  <c r="L69" i="2"/>
  <c r="M69" i="2"/>
  <c r="N69" i="2"/>
  <c r="C70" i="2"/>
  <c r="D70" i="2"/>
  <c r="E70" i="2"/>
  <c r="F70" i="2"/>
  <c r="G70" i="2"/>
  <c r="H70" i="2"/>
  <c r="J70" i="2"/>
  <c r="K70" i="2"/>
  <c r="L70" i="2"/>
  <c r="M70" i="2"/>
  <c r="N70" i="2"/>
  <c r="C71" i="2"/>
  <c r="D71" i="2"/>
  <c r="E71" i="2"/>
  <c r="F71" i="2"/>
  <c r="G71" i="2"/>
  <c r="H71" i="2"/>
  <c r="J71" i="2"/>
  <c r="K71" i="2"/>
  <c r="L71" i="2"/>
  <c r="M71" i="2"/>
  <c r="N71" i="2"/>
  <c r="C72" i="2"/>
  <c r="D72" i="2"/>
  <c r="E72" i="2"/>
  <c r="F72" i="2"/>
  <c r="G72" i="2"/>
  <c r="H72" i="2"/>
  <c r="J72" i="2"/>
  <c r="K72" i="2"/>
  <c r="L72" i="2"/>
  <c r="M72" i="2"/>
  <c r="N72" i="2"/>
  <c r="C73" i="2"/>
  <c r="D73" i="2"/>
  <c r="E73" i="2"/>
  <c r="F73" i="2"/>
  <c r="G73" i="2"/>
  <c r="H73" i="2"/>
  <c r="J73" i="2"/>
  <c r="K73" i="2"/>
  <c r="L73" i="2"/>
  <c r="M73" i="2"/>
  <c r="N73" i="2"/>
  <c r="C74" i="2"/>
  <c r="D74" i="2"/>
  <c r="E74" i="2"/>
  <c r="F74" i="2"/>
  <c r="G74" i="2"/>
  <c r="H74" i="2"/>
  <c r="J74" i="2"/>
  <c r="K74" i="2"/>
  <c r="L74" i="2"/>
  <c r="M74" i="2"/>
  <c r="N74" i="2"/>
  <c r="C75" i="2"/>
  <c r="D75" i="2"/>
  <c r="E75" i="2"/>
  <c r="F75" i="2"/>
  <c r="G75" i="2"/>
  <c r="H75" i="2"/>
  <c r="J75" i="2"/>
  <c r="K75" i="2"/>
  <c r="L75" i="2"/>
  <c r="M75" i="2"/>
  <c r="N75" i="2"/>
  <c r="C76" i="2"/>
  <c r="D76" i="2"/>
  <c r="E76" i="2"/>
  <c r="F76" i="2"/>
  <c r="G76" i="2"/>
  <c r="H76" i="2"/>
  <c r="J76" i="2"/>
  <c r="K76" i="2"/>
  <c r="L76" i="2"/>
  <c r="M76" i="2"/>
  <c r="N76" i="2"/>
  <c r="C77" i="2"/>
  <c r="D77" i="2"/>
  <c r="E77" i="2"/>
  <c r="F77" i="2"/>
  <c r="G77" i="2"/>
  <c r="H77" i="2"/>
  <c r="J77" i="2"/>
  <c r="K77" i="2"/>
  <c r="L77" i="2"/>
  <c r="M77" i="2"/>
  <c r="N77" i="2"/>
  <c r="C30" i="2"/>
  <c r="D30" i="2"/>
  <c r="E30" i="2"/>
  <c r="F30" i="2"/>
  <c r="G30" i="2"/>
  <c r="H30" i="2"/>
  <c r="J30" i="2"/>
  <c r="K30" i="2"/>
  <c r="L30" i="2"/>
  <c r="M30" i="2"/>
  <c r="N30" i="2"/>
  <c r="C31" i="2"/>
  <c r="D31" i="2"/>
  <c r="E31" i="2"/>
  <c r="F31" i="2"/>
  <c r="G31" i="2"/>
  <c r="H31" i="2"/>
  <c r="J31" i="2"/>
  <c r="K31" i="2"/>
  <c r="L31" i="2"/>
  <c r="M31" i="2"/>
  <c r="N31" i="2"/>
  <c r="C32" i="2"/>
  <c r="D32" i="2"/>
  <c r="E32" i="2"/>
  <c r="F32" i="2"/>
  <c r="G32" i="2"/>
  <c r="H32" i="2"/>
  <c r="J32" i="2"/>
  <c r="K32" i="2"/>
  <c r="L32" i="2"/>
  <c r="M32" i="2"/>
  <c r="N32" i="2"/>
  <c r="C33" i="2"/>
  <c r="D33" i="2"/>
  <c r="E33" i="2"/>
  <c r="F33" i="2"/>
  <c r="G33" i="2"/>
  <c r="H33" i="2"/>
  <c r="J33" i="2"/>
  <c r="K33" i="2"/>
  <c r="L33" i="2"/>
  <c r="M33" i="2"/>
  <c r="N33" i="2"/>
  <c r="C34" i="2"/>
  <c r="D34" i="2"/>
  <c r="E34" i="2"/>
  <c r="F34" i="2"/>
  <c r="G34" i="2"/>
  <c r="H34" i="2"/>
  <c r="J34" i="2"/>
  <c r="K34" i="2"/>
  <c r="L34" i="2"/>
  <c r="M34" i="2"/>
  <c r="N34" i="2"/>
  <c r="C35" i="2"/>
  <c r="D35" i="2"/>
  <c r="E35" i="2"/>
  <c r="F35" i="2"/>
  <c r="G35" i="2"/>
  <c r="H35" i="2"/>
  <c r="J35" i="2"/>
  <c r="K35" i="2"/>
  <c r="L35" i="2"/>
  <c r="M35" i="2"/>
  <c r="N35" i="2"/>
  <c r="C36" i="2"/>
  <c r="D36" i="2"/>
  <c r="E36" i="2"/>
  <c r="F36" i="2"/>
  <c r="G36" i="2"/>
  <c r="H36" i="2"/>
  <c r="J36" i="2"/>
  <c r="K36" i="2"/>
  <c r="L36" i="2"/>
  <c r="M36" i="2"/>
  <c r="N36" i="2"/>
  <c r="C37" i="2"/>
  <c r="D37" i="2"/>
  <c r="E37" i="2"/>
  <c r="F37" i="2"/>
  <c r="G37" i="2"/>
  <c r="H37" i="2"/>
  <c r="J37" i="2"/>
  <c r="K37" i="2"/>
  <c r="L37" i="2"/>
  <c r="M37" i="2"/>
  <c r="N37" i="2"/>
  <c r="C38" i="2"/>
  <c r="D38" i="2"/>
  <c r="E38" i="2"/>
  <c r="F38" i="2"/>
  <c r="G38" i="2"/>
  <c r="H38" i="2"/>
  <c r="J38" i="2"/>
  <c r="K38" i="2"/>
  <c r="L38" i="2"/>
  <c r="M38" i="2"/>
  <c r="N38" i="2"/>
  <c r="C39" i="2"/>
  <c r="D39" i="2"/>
  <c r="E39" i="2"/>
  <c r="F39" i="2"/>
  <c r="G39" i="2"/>
  <c r="H39" i="2"/>
  <c r="J39" i="2"/>
  <c r="K39" i="2"/>
  <c r="L39" i="2"/>
  <c r="M39" i="2"/>
  <c r="N39" i="2"/>
  <c r="C40" i="2"/>
  <c r="D40" i="2"/>
  <c r="E40" i="2"/>
  <c r="F40" i="2"/>
  <c r="G40" i="2"/>
  <c r="H40" i="2"/>
  <c r="J40" i="2"/>
  <c r="K40" i="2"/>
  <c r="L40" i="2"/>
  <c r="M40" i="2"/>
  <c r="N40" i="2"/>
  <c r="C41" i="2"/>
  <c r="D41" i="2"/>
  <c r="E41" i="2"/>
  <c r="F41" i="2"/>
  <c r="G41" i="2"/>
  <c r="H41" i="2"/>
  <c r="J41" i="2"/>
  <c r="K41" i="2"/>
  <c r="L41" i="2"/>
  <c r="M41" i="2"/>
  <c r="N41" i="2"/>
  <c r="C42" i="2"/>
  <c r="D42" i="2"/>
  <c r="E42" i="2"/>
  <c r="F42" i="2"/>
  <c r="G42" i="2"/>
  <c r="H42" i="2"/>
  <c r="J42" i="2"/>
  <c r="K42" i="2"/>
  <c r="L42" i="2"/>
  <c r="M42" i="2"/>
  <c r="N42" i="2"/>
  <c r="C43" i="2"/>
  <c r="D43" i="2"/>
  <c r="E43" i="2"/>
  <c r="F43" i="2"/>
  <c r="G43" i="2"/>
  <c r="H43" i="2"/>
  <c r="J43" i="2"/>
  <c r="K43" i="2"/>
  <c r="L43" i="2"/>
  <c r="M43" i="2"/>
  <c r="N43" i="2"/>
  <c r="C44" i="2"/>
  <c r="D44" i="2"/>
  <c r="E44" i="2"/>
  <c r="F44" i="2"/>
  <c r="G44" i="2"/>
  <c r="H44" i="2"/>
  <c r="J44" i="2"/>
  <c r="K44" i="2"/>
  <c r="L44" i="2"/>
  <c r="M44" i="2"/>
  <c r="N44" i="2"/>
  <c r="C45" i="2"/>
  <c r="D45" i="2"/>
  <c r="E45" i="2"/>
  <c r="F45" i="2"/>
  <c r="G45" i="2"/>
  <c r="H45" i="2"/>
  <c r="J45" i="2"/>
  <c r="K45" i="2"/>
  <c r="L45" i="2"/>
  <c r="M45" i="2"/>
  <c r="N45" i="2"/>
  <c r="C46" i="2"/>
  <c r="D46" i="2"/>
  <c r="E46" i="2"/>
  <c r="F46" i="2"/>
  <c r="G46" i="2"/>
  <c r="H46" i="2"/>
  <c r="J46" i="2"/>
  <c r="K46" i="2"/>
  <c r="L46" i="2"/>
  <c r="M46" i="2"/>
  <c r="N46" i="2"/>
  <c r="C47" i="2"/>
  <c r="D47" i="2"/>
  <c r="E47" i="2"/>
  <c r="F47" i="2"/>
  <c r="G47" i="2"/>
  <c r="H47" i="2"/>
  <c r="J47" i="2"/>
  <c r="K47" i="2"/>
  <c r="L47" i="2"/>
  <c r="M47" i="2"/>
  <c r="N47" i="2"/>
  <c r="C48" i="2"/>
  <c r="D48" i="2"/>
  <c r="E48" i="2"/>
  <c r="F48" i="2"/>
  <c r="G48" i="2"/>
  <c r="H48" i="2"/>
  <c r="J48" i="2"/>
  <c r="K48" i="2"/>
  <c r="L48" i="2"/>
  <c r="M48" i="2"/>
  <c r="N48" i="2"/>
  <c r="C49" i="2"/>
  <c r="D49" i="2"/>
  <c r="E49" i="2"/>
  <c r="F49" i="2"/>
  <c r="G49" i="2"/>
  <c r="H49" i="2"/>
  <c r="J49" i="2"/>
  <c r="K49" i="2"/>
  <c r="L49" i="2"/>
  <c r="M49" i="2"/>
  <c r="N49" i="2"/>
  <c r="C19" i="2"/>
  <c r="D19" i="2"/>
  <c r="E19" i="2"/>
  <c r="F19" i="2"/>
  <c r="G19" i="2"/>
  <c r="H19" i="2"/>
  <c r="J19" i="2"/>
  <c r="K19" i="2"/>
  <c r="L19" i="2"/>
  <c r="M19" i="2"/>
  <c r="N19" i="2"/>
  <c r="C20" i="2"/>
  <c r="D20" i="2"/>
  <c r="E20" i="2"/>
  <c r="F20" i="2"/>
  <c r="G20" i="2"/>
  <c r="H20" i="2"/>
  <c r="J20" i="2"/>
  <c r="K20" i="2"/>
  <c r="L20" i="2"/>
  <c r="M20" i="2"/>
  <c r="N20" i="2"/>
  <c r="C21" i="2"/>
  <c r="D21" i="2"/>
  <c r="E21" i="2"/>
  <c r="F21" i="2"/>
  <c r="G21" i="2"/>
  <c r="H21" i="2"/>
  <c r="J21" i="2"/>
  <c r="K21" i="2"/>
  <c r="L21" i="2"/>
  <c r="M21" i="2"/>
  <c r="N21" i="2"/>
  <c r="C22" i="2"/>
  <c r="D22" i="2"/>
  <c r="E22" i="2"/>
  <c r="F22" i="2"/>
  <c r="G22" i="2"/>
  <c r="H22" i="2"/>
  <c r="J22" i="2"/>
  <c r="K22" i="2"/>
  <c r="L22" i="2"/>
  <c r="M22" i="2"/>
  <c r="N22" i="2"/>
  <c r="C23" i="2"/>
  <c r="D23" i="2"/>
  <c r="E23" i="2"/>
  <c r="F23" i="2"/>
  <c r="G23" i="2"/>
  <c r="H23" i="2"/>
  <c r="J23" i="2"/>
  <c r="K23" i="2"/>
  <c r="L23" i="2"/>
  <c r="M23" i="2"/>
  <c r="N23" i="2"/>
  <c r="C24" i="2"/>
  <c r="D24" i="2"/>
  <c r="E24" i="2"/>
  <c r="F24" i="2"/>
  <c r="G24" i="2"/>
  <c r="H24" i="2"/>
  <c r="J24" i="2"/>
  <c r="K24" i="2"/>
  <c r="L24" i="2"/>
  <c r="M24" i="2"/>
  <c r="N24" i="2"/>
  <c r="C25" i="2"/>
  <c r="D25" i="2"/>
  <c r="E25" i="2"/>
  <c r="F25" i="2"/>
  <c r="G25" i="2"/>
  <c r="H25" i="2"/>
  <c r="J25" i="2"/>
  <c r="K25" i="2"/>
  <c r="L25" i="2"/>
  <c r="M25" i="2"/>
  <c r="N25" i="2"/>
  <c r="C26" i="2"/>
  <c r="D26" i="2"/>
  <c r="E26" i="2"/>
  <c r="F26" i="2"/>
  <c r="G26" i="2"/>
  <c r="H26" i="2"/>
  <c r="J26" i="2"/>
  <c r="K26" i="2"/>
  <c r="L26" i="2"/>
  <c r="M26" i="2"/>
  <c r="N26" i="2"/>
  <c r="C27" i="2"/>
  <c r="D27" i="2"/>
  <c r="E27" i="2"/>
  <c r="F27" i="2"/>
  <c r="G27" i="2"/>
  <c r="H27" i="2"/>
  <c r="J27" i="2"/>
  <c r="K27" i="2"/>
  <c r="L27" i="2"/>
  <c r="M27" i="2"/>
  <c r="N27" i="2"/>
  <c r="C28" i="2"/>
  <c r="D28" i="2"/>
  <c r="E28" i="2"/>
  <c r="F28" i="2"/>
  <c r="G28" i="2"/>
  <c r="H28" i="2"/>
  <c r="J28" i="2"/>
  <c r="K28" i="2"/>
  <c r="L28" i="2"/>
  <c r="M28" i="2"/>
  <c r="N28" i="2"/>
  <c r="C29" i="2"/>
  <c r="D29" i="2"/>
  <c r="E29" i="2"/>
  <c r="F29" i="2"/>
  <c r="G29" i="2"/>
  <c r="H29" i="2"/>
  <c r="J29" i="2"/>
  <c r="K29" i="2"/>
  <c r="L29" i="2"/>
  <c r="M29" i="2"/>
  <c r="N29" i="2"/>
  <c r="C15" i="2"/>
  <c r="D15" i="2"/>
  <c r="E15" i="2"/>
  <c r="F15" i="2"/>
  <c r="G15" i="2"/>
  <c r="H15" i="2"/>
  <c r="J15" i="2"/>
  <c r="K15" i="2"/>
  <c r="L15" i="2"/>
  <c r="M15" i="2"/>
  <c r="N15" i="2"/>
  <c r="C16" i="2"/>
  <c r="D16" i="2"/>
  <c r="E16" i="2"/>
  <c r="F16" i="2"/>
  <c r="G16" i="2"/>
  <c r="H16" i="2"/>
  <c r="J16" i="2"/>
  <c r="K16" i="2"/>
  <c r="L16" i="2"/>
  <c r="M16" i="2"/>
  <c r="N16" i="2"/>
  <c r="C17" i="2"/>
  <c r="D17" i="2"/>
  <c r="E17" i="2"/>
  <c r="F17" i="2"/>
  <c r="G17" i="2"/>
  <c r="H17" i="2"/>
  <c r="J17" i="2"/>
  <c r="K17" i="2"/>
  <c r="L17" i="2"/>
  <c r="M17" i="2"/>
  <c r="N17" i="2"/>
  <c r="C18" i="2"/>
  <c r="D18" i="2"/>
  <c r="E18" i="2"/>
  <c r="F18" i="2"/>
  <c r="G18" i="2"/>
  <c r="H18" i="2"/>
  <c r="J18" i="2"/>
  <c r="K18" i="2"/>
  <c r="L18" i="2"/>
  <c r="M18" i="2"/>
  <c r="N18" i="2"/>
  <c r="D14" i="2"/>
  <c r="E14" i="2"/>
  <c r="F14" i="2"/>
  <c r="G14" i="2"/>
  <c r="H14" i="2"/>
  <c r="J14" i="2"/>
  <c r="K14" i="2"/>
  <c r="L14" i="2"/>
  <c r="M14" i="2"/>
  <c r="N14" i="2"/>
  <c r="C14" i="2"/>
  <c r="Q14" i="1"/>
  <c r="O16" i="2" s="1"/>
  <c r="Q15" i="1"/>
  <c r="O17" i="2" s="1"/>
  <c r="R15" i="1"/>
  <c r="P17" i="2" s="1"/>
  <c r="Q16" i="1"/>
  <c r="R16" i="1" s="1"/>
  <c r="P18" i="2" s="1"/>
  <c r="Q17" i="1"/>
  <c r="O19" i="2" s="1"/>
  <c r="Q18" i="1"/>
  <c r="O20" i="2" s="1"/>
  <c r="Q19" i="1"/>
  <c r="Q20" i="1"/>
  <c r="O22" i="2" s="1"/>
  <c r="Q21" i="1"/>
  <c r="O23" i="2" s="1"/>
  <c r="Q22" i="1"/>
  <c r="R22" i="1" s="1"/>
  <c r="P24" i="2" s="1"/>
  <c r="Q23" i="1"/>
  <c r="O25" i="2" s="1"/>
  <c r="Q24" i="1"/>
  <c r="O26" i="2" s="1"/>
  <c r="Q25" i="1"/>
  <c r="R25" i="1" s="1"/>
  <c r="P27" i="2" s="1"/>
  <c r="Q26" i="1"/>
  <c r="O28" i="2" s="1"/>
  <c r="Q27" i="1"/>
  <c r="R27" i="1" s="1"/>
  <c r="P29" i="2" s="1"/>
  <c r="Q28" i="1"/>
  <c r="O30" i="2" s="1"/>
  <c r="Q29" i="1"/>
  <c r="R29" i="1" s="1"/>
  <c r="P31" i="2" s="1"/>
  <c r="Q30" i="1"/>
  <c r="O32" i="2" s="1"/>
  <c r="Q31" i="1"/>
  <c r="R31" i="1" s="1"/>
  <c r="P33" i="2" s="1"/>
  <c r="Q32" i="1"/>
  <c r="O34" i="2" s="1"/>
  <c r="Q33" i="1"/>
  <c r="O35" i="2" s="1"/>
  <c r="R33" i="1"/>
  <c r="P35" i="2" s="1"/>
  <c r="Q34" i="1"/>
  <c r="O36" i="2" s="1"/>
  <c r="R34" i="1"/>
  <c r="P36" i="2" s="1"/>
  <c r="Q35" i="1"/>
  <c r="Q36" i="1"/>
  <c r="O38" i="2" s="1"/>
  <c r="Q37" i="1"/>
  <c r="R37" i="1" s="1"/>
  <c r="P39" i="2" s="1"/>
  <c r="Q38" i="1"/>
  <c r="Q39" i="1"/>
  <c r="O41" i="2" s="1"/>
  <c r="Q40" i="1"/>
  <c r="O42" i="2" s="1"/>
  <c r="Q41" i="1"/>
  <c r="O43" i="2" s="1"/>
  <c r="Q42" i="1"/>
  <c r="O44" i="2" s="1"/>
  <c r="Q43" i="1"/>
  <c r="R43" i="1" s="1"/>
  <c r="P45" i="2" s="1"/>
  <c r="Q44" i="1"/>
  <c r="O46" i="2" s="1"/>
  <c r="Q45" i="1"/>
  <c r="Q46" i="1"/>
  <c r="O48" i="2" s="1"/>
  <c r="R46" i="1"/>
  <c r="P48" i="2" s="1"/>
  <c r="Q47" i="1"/>
  <c r="O49" i="2" s="1"/>
  <c r="Q48" i="1"/>
  <c r="R48" i="1" s="1"/>
  <c r="P50" i="2" s="1"/>
  <c r="Q49" i="1"/>
  <c r="R49" i="1" s="1"/>
  <c r="P51" i="2" s="1"/>
  <c r="Q50" i="1"/>
  <c r="O52" i="2" s="1"/>
  <c r="Q51" i="1"/>
  <c r="O53" i="2" s="1"/>
  <c r="Q52" i="1"/>
  <c r="R52" i="1" s="1"/>
  <c r="P54" i="2" s="1"/>
  <c r="Q53" i="1"/>
  <c r="O55" i="2" s="1"/>
  <c r="R53" i="1"/>
  <c r="P55" i="2" s="1"/>
  <c r="Q54" i="1"/>
  <c r="O56" i="2" s="1"/>
  <c r="Q55" i="1"/>
  <c r="R55" i="1" s="1"/>
  <c r="P57" i="2" s="1"/>
  <c r="Q56" i="1"/>
  <c r="O58" i="2" s="1"/>
  <c r="Q57" i="1"/>
  <c r="R57" i="1" s="1"/>
  <c r="P59" i="2" s="1"/>
  <c r="Q58" i="1"/>
  <c r="O60" i="2" s="1"/>
  <c r="Q59" i="1"/>
  <c r="R59" i="1" s="1"/>
  <c r="P61" i="2" s="1"/>
  <c r="Q60" i="1"/>
  <c r="Q61" i="1"/>
  <c r="Q62" i="1"/>
  <c r="O64" i="2" s="1"/>
  <c r="Q63" i="1"/>
  <c r="O65" i="2" s="1"/>
  <c r="Q64" i="1"/>
  <c r="O66" i="2" s="1"/>
  <c r="Q65" i="1"/>
  <c r="O67" i="2" s="1"/>
  <c r="R65" i="1"/>
  <c r="P67" i="2" s="1"/>
  <c r="Q66" i="1"/>
  <c r="O68" i="2" s="1"/>
  <c r="Q67" i="1"/>
  <c r="Q68" i="1"/>
  <c r="Q69" i="1"/>
  <c r="O71" i="2" s="1"/>
  <c r="Q70" i="1"/>
  <c r="R70" i="1" s="1"/>
  <c r="P72" i="2" s="1"/>
  <c r="Q71" i="1"/>
  <c r="O73" i="2" s="1"/>
  <c r="Q72" i="1"/>
  <c r="O74" i="2" s="1"/>
  <c r="Q73" i="1"/>
  <c r="Q74" i="1"/>
  <c r="O76" i="2" s="1"/>
  <c r="Q75" i="1"/>
  <c r="R75" i="1" s="1"/>
  <c r="P77" i="2" s="1"/>
  <c r="Q76" i="1"/>
  <c r="O78" i="2" s="1"/>
  <c r="R76" i="1"/>
  <c r="P78" i="2" s="1"/>
  <c r="Q77" i="1"/>
  <c r="O79" i="2" s="1"/>
  <c r="R77" i="1"/>
  <c r="P79" i="2" s="1"/>
  <c r="Q78" i="1"/>
  <c r="O80" i="2" s="1"/>
  <c r="Q79" i="1"/>
  <c r="Q80" i="1"/>
  <c r="R80" i="1" s="1"/>
  <c r="P82" i="2" s="1"/>
  <c r="Q81" i="1"/>
  <c r="R81" i="1" s="1"/>
  <c r="P83" i="2" s="1"/>
  <c r="Q82" i="1"/>
  <c r="R82" i="1" s="1"/>
  <c r="P84" i="2" s="1"/>
  <c r="Q83" i="1"/>
  <c r="O85" i="2" s="1"/>
  <c r="Q84" i="1"/>
  <c r="O86" i="2" s="1"/>
  <c r="Q85" i="1"/>
  <c r="Q86" i="1"/>
  <c r="O88" i="2" s="1"/>
  <c r="Q87" i="1"/>
  <c r="O89" i="2" s="1"/>
  <c r="Q88" i="1"/>
  <c r="O90" i="2" s="1"/>
  <c r="Q89" i="1"/>
  <c r="Q90" i="1"/>
  <c r="O92" i="2" s="1"/>
  <c r="Q91" i="1"/>
  <c r="Q92" i="1"/>
  <c r="O94" i="2" s="1"/>
  <c r="Q93" i="1"/>
  <c r="O95" i="2" s="1"/>
  <c r="Q94" i="1"/>
  <c r="R94" i="1" s="1"/>
  <c r="P96" i="2" s="1"/>
  <c r="Q95" i="1"/>
  <c r="O97" i="2" s="1"/>
  <c r="Q96" i="1"/>
  <c r="O98" i="2" s="1"/>
  <c r="Q97" i="1"/>
  <c r="R97" i="1" s="1"/>
  <c r="P99" i="2" s="1"/>
  <c r="Q98" i="1"/>
  <c r="O100" i="2" s="1"/>
  <c r="Q99" i="1"/>
  <c r="O101" i="2" s="1"/>
  <c r="R99" i="1"/>
  <c r="P101" i="2" s="1"/>
  <c r="Q100" i="1"/>
  <c r="O102" i="2" s="1"/>
  <c r="Q101" i="1"/>
  <c r="O103" i="2" s="1"/>
  <c r="Q102" i="1"/>
  <c r="O104" i="2" s="1"/>
  <c r="Q103" i="1"/>
  <c r="R103" i="1" s="1"/>
  <c r="P105" i="2" s="1"/>
  <c r="Q104" i="1"/>
  <c r="Q105" i="1"/>
  <c r="O107" i="2" s="1"/>
  <c r="Q106" i="1"/>
  <c r="O108" i="2" s="1"/>
  <c r="R106" i="1"/>
  <c r="P108" i="2" s="1"/>
  <c r="Q107" i="1"/>
  <c r="R107" i="1" s="1"/>
  <c r="P109" i="2" s="1"/>
  <c r="Q108" i="1"/>
  <c r="O110" i="2" s="1"/>
  <c r="Q109" i="1"/>
  <c r="Q110" i="1"/>
  <c r="O112" i="2" s="1"/>
  <c r="Q111" i="1"/>
  <c r="Q112" i="1"/>
  <c r="O114" i="2" s="1"/>
  <c r="Q113" i="1"/>
  <c r="O115" i="2" s="1"/>
  <c r="Q114" i="1"/>
  <c r="O116" i="2" s="1"/>
  <c r="Q115" i="1"/>
  <c r="Q116" i="1"/>
  <c r="O118" i="2" s="1"/>
  <c r="Q117" i="1"/>
  <c r="O119" i="2" s="1"/>
  <c r="R117" i="1"/>
  <c r="P119" i="2" s="1"/>
  <c r="Q118" i="1"/>
  <c r="Q119" i="1"/>
  <c r="O121" i="2" s="1"/>
  <c r="Q120" i="1"/>
  <c r="R120" i="1" s="1"/>
  <c r="P122" i="2" s="1"/>
  <c r="Q121" i="1"/>
  <c r="R121" i="1" s="1"/>
  <c r="P123" i="2" s="1"/>
  <c r="Q122" i="1"/>
  <c r="O124" i="2" s="1"/>
  <c r="Q123" i="1"/>
  <c r="O125" i="2" s="1"/>
  <c r="Q124" i="1"/>
  <c r="O126" i="2" s="1"/>
  <c r="R124" i="1"/>
  <c r="P126" i="2" s="1"/>
  <c r="Q125" i="1"/>
  <c r="R125" i="1" s="1"/>
  <c r="P127" i="2" s="1"/>
  <c r="Q126" i="1"/>
  <c r="O128" i="2" s="1"/>
  <c r="Q127" i="1"/>
  <c r="R127" i="1" s="1"/>
  <c r="P129" i="2" s="1"/>
  <c r="Q128" i="1"/>
  <c r="O130" i="2" s="1"/>
  <c r="R128" i="1"/>
  <c r="P130" i="2" s="1"/>
  <c r="Q129" i="1"/>
  <c r="O131" i="2" s="1"/>
  <c r="Q130" i="1"/>
  <c r="O132" i="2" s="1"/>
  <c r="Q131" i="1"/>
  <c r="O133" i="2" s="1"/>
  <c r="Q132" i="1"/>
  <c r="Q133" i="1"/>
  <c r="R133" i="1" s="1"/>
  <c r="P135" i="2" s="1"/>
  <c r="Q134" i="1"/>
  <c r="O136" i="2" s="1"/>
  <c r="R134" i="1"/>
  <c r="P136" i="2" s="1"/>
  <c r="Q135" i="1"/>
  <c r="O137" i="2" s="1"/>
  <c r="Q136" i="1"/>
  <c r="R136" i="1" s="1"/>
  <c r="P138" i="2" s="1"/>
  <c r="Q137" i="1"/>
  <c r="R137" i="1" s="1"/>
  <c r="P139" i="2" s="1"/>
  <c r="Q138" i="1"/>
  <c r="R138" i="1" s="1"/>
  <c r="P140" i="2" s="1"/>
  <c r="Q139" i="1"/>
  <c r="R139" i="1" s="1"/>
  <c r="P141" i="2" s="1"/>
  <c r="Q140" i="1"/>
  <c r="Q141" i="1"/>
  <c r="O143" i="2" s="1"/>
  <c r="Q142" i="1"/>
  <c r="R142" i="1" s="1"/>
  <c r="P144" i="2" s="1"/>
  <c r="Q143" i="1"/>
  <c r="O145" i="2" s="1"/>
  <c r="R143" i="1"/>
  <c r="P145" i="2" s="1"/>
  <c r="Q144" i="1"/>
  <c r="R144" i="1" s="1"/>
  <c r="P146" i="2" s="1"/>
  <c r="Q145" i="1"/>
  <c r="Q146" i="1"/>
  <c r="O148" i="2" s="1"/>
  <c r="Q147" i="1"/>
  <c r="O149" i="2" s="1"/>
  <c r="Q148" i="1"/>
  <c r="Q149" i="1"/>
  <c r="O151" i="2" s="1"/>
  <c r="Q150" i="1"/>
  <c r="O152" i="2" s="1"/>
  <c r="Q151" i="1"/>
  <c r="Q152" i="1"/>
  <c r="O154" i="2" s="1"/>
  <c r="Q153" i="1"/>
  <c r="R153" i="1" s="1"/>
  <c r="P155" i="2" s="1"/>
  <c r="Q154" i="1"/>
  <c r="O156" i="2" s="1"/>
  <c r="Q155" i="1"/>
  <c r="Q156" i="1"/>
  <c r="O158" i="2" s="1"/>
  <c r="Q157" i="1"/>
  <c r="Q158" i="1"/>
  <c r="O160" i="2" s="1"/>
  <c r="Q159" i="1"/>
  <c r="O161" i="2" s="1"/>
  <c r="Q160" i="1"/>
  <c r="R160" i="1" s="1"/>
  <c r="P162" i="2" s="1"/>
  <c r="Q161" i="1"/>
  <c r="O163" i="2" s="1"/>
  <c r="Q162" i="1"/>
  <c r="Q163" i="1"/>
  <c r="R163" i="1" s="1"/>
  <c r="P165" i="2" s="1"/>
  <c r="Q164" i="1"/>
  <c r="O166" i="2" s="1"/>
  <c r="Q165" i="1"/>
  <c r="O167" i="2" s="1"/>
  <c r="Q166" i="1"/>
  <c r="Q167" i="1"/>
  <c r="O169" i="2" s="1"/>
  <c r="Q168" i="1"/>
  <c r="Q169" i="1"/>
  <c r="R169" i="1" s="1"/>
  <c r="P171" i="2" s="1"/>
  <c r="Q170" i="1"/>
  <c r="O172" i="2" s="1"/>
  <c r="Q171" i="1"/>
  <c r="O173" i="2" s="1"/>
  <c r="Q172" i="1"/>
  <c r="O174" i="2" s="1"/>
  <c r="R172" i="1"/>
  <c r="P174" i="2" s="1"/>
  <c r="Q173" i="1"/>
  <c r="O175" i="2" s="1"/>
  <c r="R173" i="1"/>
  <c r="P175" i="2" s="1"/>
  <c r="Q174" i="1"/>
  <c r="O176" i="2" s="1"/>
  <c r="R174" i="1"/>
  <c r="P176" i="2" s="1"/>
  <c r="Q175" i="1"/>
  <c r="R175" i="1" s="1"/>
  <c r="P177" i="2" s="1"/>
  <c r="Q176" i="1"/>
  <c r="O178" i="2" s="1"/>
  <c r="Q177" i="1"/>
  <c r="R177" i="1" s="1"/>
  <c r="P179" i="2" s="1"/>
  <c r="O180" i="2"/>
  <c r="P180" i="2"/>
  <c r="P181" i="2"/>
  <c r="O182" i="2"/>
  <c r="P182" i="2"/>
  <c r="O183" i="2"/>
  <c r="P183" i="2"/>
  <c r="O184" i="2"/>
  <c r="O186" i="2"/>
  <c r="P186" i="2"/>
  <c r="O187" i="2"/>
  <c r="P187" i="2"/>
  <c r="Q186" i="1"/>
  <c r="Q187" i="1"/>
  <c r="O189" i="2" s="1"/>
  <c r="Q188" i="1"/>
  <c r="O190" i="2" s="1"/>
  <c r="Q189" i="1"/>
  <c r="Q190" i="1"/>
  <c r="Q191" i="1"/>
  <c r="R191" i="1" s="1"/>
  <c r="P193" i="2" s="1"/>
  <c r="Q192" i="1"/>
  <c r="O194" i="2" s="1"/>
  <c r="Q193" i="1"/>
  <c r="O195" i="2" s="1"/>
  <c r="Q194" i="1"/>
  <c r="O196" i="2" s="1"/>
  <c r="Q195" i="1"/>
  <c r="O197" i="2" s="1"/>
  <c r="Q196" i="1"/>
  <c r="Q197" i="1"/>
  <c r="R197" i="1" s="1"/>
  <c r="P199" i="2" s="1"/>
  <c r="Q198" i="1"/>
  <c r="O200" i="2" s="1"/>
  <c r="Q199" i="1"/>
  <c r="O201" i="2" s="1"/>
  <c r="Q200" i="1"/>
  <c r="O202" i="2" s="1"/>
  <c r="Q201" i="1"/>
  <c r="O203" i="2" s="1"/>
  <c r="R201" i="1"/>
  <c r="P203" i="2" s="1"/>
  <c r="Q202" i="1"/>
  <c r="O204" i="2" s="1"/>
  <c r="Q203" i="1"/>
  <c r="Q204" i="1"/>
  <c r="O206" i="2" s="1"/>
  <c r="Q205" i="1"/>
  <c r="O207" i="2" s="1"/>
  <c r="O208" i="2"/>
  <c r="O209" i="2"/>
  <c r="O210" i="2"/>
  <c r="O211" i="2"/>
  <c r="R209" i="1"/>
  <c r="P211" i="2" s="1"/>
  <c r="O213" i="2"/>
  <c r="R212" i="1"/>
  <c r="P214" i="2" s="1"/>
  <c r="O215" i="2"/>
  <c r="R219" i="1"/>
  <c r="P221" i="2" s="1"/>
  <c r="R221" i="1"/>
  <c r="P223" i="2" s="1"/>
  <c r="R224" i="1"/>
  <c r="P226" i="2" s="1"/>
  <c r="R225" i="1"/>
  <c r="P227" i="2" s="1"/>
  <c r="R228" i="1"/>
  <c r="P230" i="2" s="1"/>
  <c r="R229" i="1"/>
  <c r="P231" i="2" s="1"/>
  <c r="R230" i="1"/>
  <c r="P232" i="2" s="1"/>
  <c r="R231" i="1"/>
  <c r="P233" i="2" s="1"/>
  <c r="R232" i="1"/>
  <c r="P234" i="2" s="1"/>
  <c r="R233" i="1"/>
  <c r="P235" i="2" s="1"/>
  <c r="R234" i="1"/>
  <c r="P236" i="2" s="1"/>
  <c r="R235" i="1"/>
  <c r="P237" i="2" s="1"/>
  <c r="R236" i="1"/>
  <c r="P238" i="2" s="1"/>
  <c r="R237" i="1"/>
  <c r="P239" i="2" s="1"/>
  <c r="R238" i="1"/>
  <c r="P240" i="2" s="1"/>
  <c r="R239" i="1"/>
  <c r="P241" i="2" s="1"/>
  <c r="R200" i="1" l="1"/>
  <c r="P202" i="2" s="1"/>
  <c r="R62" i="1"/>
  <c r="P64" i="2" s="1"/>
  <c r="R41" i="1"/>
  <c r="P43" i="2" s="1"/>
  <c r="R20" i="1"/>
  <c r="P22" i="2" s="1"/>
  <c r="R102" i="1"/>
  <c r="P104" i="2" s="1"/>
  <c r="R92" i="1"/>
  <c r="P94" i="2" s="1"/>
  <c r="R152" i="1"/>
  <c r="P154" i="2" s="1"/>
  <c r="R122" i="1"/>
  <c r="P124" i="2" s="1"/>
  <c r="R50" i="1"/>
  <c r="P52" i="2" s="1"/>
  <c r="R141" i="1"/>
  <c r="P143" i="2" s="1"/>
  <c r="R188" i="1"/>
  <c r="P190" i="2" s="1"/>
  <c r="R90" i="1"/>
  <c r="P92" i="2" s="1"/>
  <c r="R18" i="1"/>
  <c r="P20" i="2" s="1"/>
  <c r="R222" i="1"/>
  <c r="P224" i="2" s="1"/>
  <c r="R135" i="1"/>
  <c r="P137" i="2" s="1"/>
  <c r="R126" i="1"/>
  <c r="P128" i="2" s="1"/>
  <c r="R108" i="1"/>
  <c r="P110" i="2" s="1"/>
  <c r="R100" i="1"/>
  <c r="P102" i="2" s="1"/>
  <c r="R63" i="1"/>
  <c r="P65" i="2" s="1"/>
  <c r="R54" i="1"/>
  <c r="P56" i="2" s="1"/>
  <c r="R204" i="1"/>
  <c r="P206" i="2" s="1"/>
  <c r="R171" i="1"/>
  <c r="P173" i="2" s="1"/>
  <c r="R86" i="1"/>
  <c r="P88" i="2" s="1"/>
  <c r="R66" i="1"/>
  <c r="P68" i="2" s="1"/>
  <c r="R30" i="1"/>
  <c r="P32" i="2" s="1"/>
  <c r="O84" i="2"/>
  <c r="R215" i="1"/>
  <c r="P217" i="2" s="1"/>
  <c r="R158" i="1"/>
  <c r="P160" i="2" s="1"/>
  <c r="R110" i="1"/>
  <c r="P112" i="2" s="1"/>
  <c r="R93" i="1"/>
  <c r="P95" i="2" s="1"/>
  <c r="R56" i="1"/>
  <c r="P58" i="2" s="1"/>
  <c r="R223" i="1"/>
  <c r="P225" i="2" s="1"/>
  <c r="R192" i="1"/>
  <c r="P194" i="2" s="1"/>
  <c r="R176" i="1"/>
  <c r="P178" i="2" s="1"/>
  <c r="R119" i="1"/>
  <c r="P121" i="2" s="1"/>
  <c r="R101" i="1"/>
  <c r="P103" i="2" s="1"/>
  <c r="R84" i="1"/>
  <c r="P86" i="2" s="1"/>
  <c r="O171" i="2"/>
  <c r="O193" i="2"/>
  <c r="R202" i="1"/>
  <c r="P204" i="2" s="1"/>
  <c r="R193" i="1"/>
  <c r="P195" i="2" s="1"/>
  <c r="R159" i="1"/>
  <c r="P161" i="2" s="1"/>
  <c r="R150" i="1"/>
  <c r="P152" i="2" s="1"/>
  <c r="R131" i="1"/>
  <c r="P133" i="2" s="1"/>
  <c r="R123" i="1"/>
  <c r="P125" i="2" s="1"/>
  <c r="R23" i="1"/>
  <c r="P25" i="2" s="1"/>
  <c r="R51" i="1"/>
  <c r="P53" i="2" s="1"/>
  <c r="O77" i="2"/>
  <c r="R226" i="1"/>
  <c r="P228" i="2" s="1"/>
  <c r="R208" i="1"/>
  <c r="P210" i="2" s="1"/>
  <c r="P208" i="2"/>
  <c r="R167" i="1"/>
  <c r="P169" i="2" s="1"/>
  <c r="R149" i="1"/>
  <c r="P151" i="2" s="1"/>
  <c r="R105" i="1"/>
  <c r="P107" i="2" s="1"/>
  <c r="R17" i="1"/>
  <c r="P19" i="2" s="1"/>
  <c r="O18" i="2"/>
  <c r="R205" i="1"/>
  <c r="P207" i="2" s="1"/>
  <c r="R198" i="1"/>
  <c r="P200" i="2" s="1"/>
  <c r="R156" i="1"/>
  <c r="P158" i="2" s="1"/>
  <c r="R87" i="1"/>
  <c r="P89" i="2" s="1"/>
  <c r="R78" i="1"/>
  <c r="P80" i="2" s="1"/>
  <c r="R69" i="1"/>
  <c r="P71" i="2" s="1"/>
  <c r="O72" i="2"/>
  <c r="R40" i="1"/>
  <c r="P42" i="2" s="1"/>
  <c r="R32" i="1"/>
  <c r="P34" i="2" s="1"/>
  <c r="R64" i="1"/>
  <c r="P66" i="2" s="1"/>
  <c r="O139" i="2"/>
  <c r="O105" i="2"/>
  <c r="O31" i="2"/>
  <c r="R211" i="1"/>
  <c r="P213" i="2" s="1"/>
  <c r="R195" i="1"/>
  <c r="P197" i="2" s="1"/>
  <c r="R187" i="1"/>
  <c r="P189" i="2" s="1"/>
  <c r="R164" i="1"/>
  <c r="P166" i="2" s="1"/>
  <c r="R147" i="1"/>
  <c r="P149" i="2" s="1"/>
  <c r="R112" i="1"/>
  <c r="P114" i="2" s="1"/>
  <c r="R88" i="1"/>
  <c r="P90" i="2" s="1"/>
  <c r="R71" i="1"/>
  <c r="P73" i="2" s="1"/>
  <c r="R47" i="1"/>
  <c r="P49" i="2" s="1"/>
  <c r="R39" i="1"/>
  <c r="P41" i="2" s="1"/>
  <c r="R21" i="1"/>
  <c r="P23" i="2" s="1"/>
  <c r="R217" i="1"/>
  <c r="P219" i="2" s="1"/>
  <c r="O177" i="2"/>
  <c r="O123" i="2"/>
  <c r="R213" i="1"/>
  <c r="P215" i="2" s="1"/>
  <c r="R170" i="1"/>
  <c r="P172" i="2" s="1"/>
  <c r="R161" i="1"/>
  <c r="P163" i="2" s="1"/>
  <c r="R154" i="1"/>
  <c r="P156" i="2" s="1"/>
  <c r="R130" i="1"/>
  <c r="P132" i="2" s="1"/>
  <c r="R114" i="1"/>
  <c r="P116" i="2" s="1"/>
  <c r="R36" i="1"/>
  <c r="P38" i="2" s="1"/>
  <c r="R14" i="1"/>
  <c r="P16" i="2" s="1"/>
  <c r="O199" i="2"/>
  <c r="O162" i="2"/>
  <c r="O138" i="2"/>
  <c r="O135" i="2"/>
  <c r="P184" i="2"/>
  <c r="R113" i="1"/>
  <c r="P115" i="2" s="1"/>
  <c r="R74" i="1"/>
  <c r="P76" i="2" s="1"/>
  <c r="R58" i="1"/>
  <c r="P60" i="2" s="1"/>
  <c r="R42" i="1"/>
  <c r="P44" i="2" s="1"/>
  <c r="R28" i="1"/>
  <c r="P30" i="2" s="1"/>
  <c r="O140" i="2"/>
  <c r="O109" i="2"/>
  <c r="R216" i="1"/>
  <c r="P218" i="2" s="1"/>
  <c r="R186" i="1"/>
  <c r="P188" i="2" s="1"/>
  <c r="O188" i="2"/>
  <c r="O120" i="2"/>
  <c r="R118" i="1"/>
  <c r="P120" i="2" s="1"/>
  <c r="R132" i="1"/>
  <c r="P134" i="2" s="1"/>
  <c r="O134" i="2"/>
  <c r="R109" i="1"/>
  <c r="P111" i="2" s="1"/>
  <c r="O111" i="2"/>
  <c r="R148" i="1"/>
  <c r="P150" i="2" s="1"/>
  <c r="O150" i="2"/>
  <c r="O164" i="2"/>
  <c r="R162" i="1"/>
  <c r="P164" i="2" s="1"/>
  <c r="R155" i="1"/>
  <c r="P157" i="2" s="1"/>
  <c r="O157" i="2"/>
  <c r="R115" i="1"/>
  <c r="P117" i="2" s="1"/>
  <c r="O117" i="2"/>
  <c r="R38" i="1"/>
  <c r="P40" i="2" s="1"/>
  <c r="O40" i="2"/>
  <c r="O179" i="2"/>
  <c r="O185" i="2"/>
  <c r="P185" i="2"/>
  <c r="O47" i="2"/>
  <c r="R45" i="1"/>
  <c r="P47" i="2" s="1"/>
  <c r="O191" i="2"/>
  <c r="R189" i="1"/>
  <c r="P191" i="2" s="1"/>
  <c r="R145" i="1"/>
  <c r="P147" i="2" s="1"/>
  <c r="O147" i="2"/>
  <c r="R60" i="1"/>
  <c r="P62" i="2" s="1"/>
  <c r="O62" i="2"/>
  <c r="O198" i="2"/>
  <c r="R196" i="1"/>
  <c r="P198" i="2" s="1"/>
  <c r="R168" i="1"/>
  <c r="P170" i="2" s="1"/>
  <c r="O170" i="2"/>
  <c r="O212" i="2"/>
  <c r="R210" i="1"/>
  <c r="P212" i="2" s="1"/>
  <c r="O91" i="2"/>
  <c r="R89" i="1"/>
  <c r="P91" i="2" s="1"/>
  <c r="R35" i="1"/>
  <c r="P37" i="2" s="1"/>
  <c r="O37" i="2"/>
  <c r="R13" i="1"/>
  <c r="P15" i="2" s="1"/>
  <c r="O15" i="2"/>
  <c r="O83" i="2"/>
  <c r="O155" i="2"/>
  <c r="O106" i="2"/>
  <c r="R104" i="1"/>
  <c r="P106" i="2" s="1"/>
  <c r="R194" i="1"/>
  <c r="P196" i="2" s="1"/>
  <c r="O113" i="2"/>
  <c r="R111" i="1"/>
  <c r="P113" i="2" s="1"/>
  <c r="R95" i="1"/>
  <c r="P97" i="2" s="1"/>
  <c r="R72" i="1"/>
  <c r="P74" i="2" s="1"/>
  <c r="O127" i="2"/>
  <c r="O50" i="2"/>
  <c r="O29" i="2"/>
  <c r="O129" i="2"/>
  <c r="O165" i="2"/>
  <c r="R73" i="1"/>
  <c r="P75" i="2" s="1"/>
  <c r="O75" i="2"/>
  <c r="R79" i="1"/>
  <c r="P81" i="2" s="1"/>
  <c r="O81" i="2"/>
  <c r="O96" i="2"/>
  <c r="O61" i="2"/>
  <c r="R214" i="1"/>
  <c r="P216" i="2" s="1"/>
  <c r="O216" i="2"/>
  <c r="R207" i="1"/>
  <c r="P209" i="2" s="1"/>
  <c r="R140" i="1"/>
  <c r="P142" i="2" s="1"/>
  <c r="O142" i="2"/>
  <c r="R98" i="1"/>
  <c r="P100" i="2" s="1"/>
  <c r="O24" i="2"/>
  <c r="O82" i="2"/>
  <c r="O146" i="2"/>
  <c r="O214" i="2"/>
  <c r="R203" i="1"/>
  <c r="P205" i="2" s="1"/>
  <c r="O205" i="2"/>
  <c r="R91" i="1"/>
  <c r="P93" i="2" s="1"/>
  <c r="O93" i="2"/>
  <c r="R218" i="1"/>
  <c r="P220" i="2" s="1"/>
  <c r="R190" i="1"/>
  <c r="P192" i="2" s="1"/>
  <c r="O192" i="2"/>
  <c r="R157" i="1"/>
  <c r="P159" i="2" s="1"/>
  <c r="O159" i="2"/>
  <c r="R85" i="1"/>
  <c r="P87" i="2" s="1"/>
  <c r="O87" i="2"/>
  <c r="R19" i="1"/>
  <c r="P21" i="2" s="1"/>
  <c r="O21" i="2"/>
  <c r="R227" i="1"/>
  <c r="P229" i="2" s="1"/>
  <c r="R220" i="1"/>
  <c r="P222" i="2" s="1"/>
  <c r="R146" i="1"/>
  <c r="P148" i="2" s="1"/>
  <c r="R68" i="1"/>
  <c r="P70" i="2" s="1"/>
  <c r="O70" i="2"/>
  <c r="R61" i="1"/>
  <c r="P63" i="2" s="1"/>
  <c r="O63" i="2"/>
  <c r="R26" i="1"/>
  <c r="P28" i="2" s="1"/>
  <c r="R67" i="1"/>
  <c r="P69" i="2" s="1"/>
  <c r="O69" i="2"/>
  <c r="O122" i="2"/>
  <c r="O54" i="2"/>
  <c r="O181" i="2"/>
  <c r="R166" i="1"/>
  <c r="P168" i="2" s="1"/>
  <c r="O168" i="2"/>
  <c r="R165" i="1"/>
  <c r="P167" i="2" s="1"/>
  <c r="R151" i="1"/>
  <c r="P153" i="2" s="1"/>
  <c r="O153" i="2"/>
  <c r="O141" i="2"/>
  <c r="O59" i="2"/>
  <c r="O99" i="2"/>
  <c r="O144" i="2"/>
  <c r="R199" i="1"/>
  <c r="P201" i="2" s="1"/>
  <c r="R129" i="1"/>
  <c r="P131" i="2" s="1"/>
  <c r="R116" i="1"/>
  <c r="P118" i="2" s="1"/>
  <c r="R96" i="1"/>
  <c r="P98" i="2" s="1"/>
  <c r="R83" i="1"/>
  <c r="P85" i="2" s="1"/>
  <c r="R44" i="1"/>
  <c r="P46" i="2" s="1"/>
  <c r="R24" i="1"/>
  <c r="P26" i="2" s="1"/>
  <c r="O45" i="2"/>
  <c r="O39" i="2"/>
  <c r="O33" i="2"/>
  <c r="O57" i="2"/>
  <c r="O51" i="2"/>
  <c r="O27" i="2"/>
  <c r="C169" i="1"/>
  <c r="D18" i="5" l="1"/>
  <c r="D17" i="5"/>
  <c r="D16" i="5"/>
  <c r="D15" i="5"/>
  <c r="D14" i="5"/>
  <c r="D13" i="5"/>
  <c r="D12" i="5"/>
  <c r="C9" i="5"/>
  <c r="B9" i="5"/>
  <c r="C8" i="5"/>
  <c r="B8" i="5"/>
  <c r="C7" i="5"/>
  <c r="B7" i="5"/>
  <c r="C6" i="5"/>
  <c r="B6" i="5"/>
  <c r="C5" i="5"/>
  <c r="B5" i="5"/>
  <c r="C4" i="5"/>
  <c r="B4" i="5"/>
  <c r="B15" i="2"/>
  <c r="P13" i="2"/>
  <c r="O13" i="2"/>
  <c r="N13" i="2"/>
  <c r="M13" i="2"/>
  <c r="L13" i="2"/>
  <c r="K13" i="2"/>
  <c r="J13" i="2"/>
  <c r="H13" i="2"/>
  <c r="G13" i="2"/>
  <c r="F13" i="2"/>
  <c r="E13" i="2"/>
  <c r="D13" i="2"/>
  <c r="C13" i="2"/>
  <c r="C9" i="2"/>
  <c r="C6" i="2"/>
  <c r="C5" i="2"/>
  <c r="D21" i="4"/>
  <c r="E21" i="4" s="1"/>
  <c r="F21" i="4" s="1"/>
  <c r="C21" i="4"/>
  <c r="E20" i="4"/>
  <c r="F20" i="4" s="1"/>
  <c r="D20" i="4"/>
  <c r="C20" i="4"/>
  <c r="C19" i="4"/>
  <c r="E19" i="4" s="1"/>
  <c r="F19" i="4" s="1"/>
  <c r="C18" i="4"/>
  <c r="E18" i="4" s="1"/>
  <c r="F18" i="4" s="1"/>
  <c r="C17" i="4"/>
  <c r="F16" i="4"/>
  <c r="C16" i="4"/>
  <c r="C15" i="4"/>
  <c r="F11" i="4"/>
  <c r="E11" i="4"/>
  <c r="D11" i="4"/>
  <c r="E10" i="4"/>
  <c r="F10" i="4" s="1"/>
  <c r="D10" i="4"/>
  <c r="D9" i="4"/>
  <c r="E9" i="4" s="1"/>
  <c r="F9" i="4" s="1"/>
  <c r="D8" i="4"/>
  <c r="E8" i="4" s="1"/>
  <c r="F8" i="4" s="1"/>
  <c r="F7" i="4"/>
  <c r="E7" i="4"/>
  <c r="D7" i="4"/>
  <c r="D17" i="4" s="1"/>
  <c r="E17" i="4" s="1"/>
  <c r="F17" i="4" s="1"/>
  <c r="F6" i="4"/>
  <c r="E6" i="4"/>
  <c r="D6" i="4"/>
  <c r="D16" i="4" s="1"/>
  <c r="E16" i="4" s="1"/>
  <c r="D5" i="4"/>
  <c r="D15" i="4" s="1"/>
  <c r="E15" i="4" s="1"/>
  <c r="F15" i="4" s="1"/>
  <c r="C170" i="1"/>
  <c r="D146" i="1"/>
  <c r="B148" i="2" s="1"/>
  <c r="C133" i="1"/>
  <c r="C135" i="1" s="1"/>
  <c r="C134" i="1" l="1"/>
  <c r="C171" i="1"/>
  <c r="R12" i="1"/>
  <c r="P14" i="2" s="1"/>
  <c r="E5" i="4"/>
  <c r="F5" i="4" s="1"/>
  <c r="Q4" i="1"/>
  <c r="C136" i="1" l="1"/>
  <c r="C14" i="5"/>
  <c r="E14" i="5" s="1"/>
  <c r="F14" i="5" s="1"/>
  <c r="C13" i="5"/>
  <c r="E13" i="5" s="1"/>
  <c r="F13" i="5" s="1"/>
  <c r="C15" i="5"/>
  <c r="E15" i="5" s="1"/>
  <c r="F15" i="5" s="1"/>
  <c r="C17" i="5"/>
  <c r="E17" i="5" s="1"/>
  <c r="F17" i="5" s="1"/>
  <c r="C176" i="1"/>
  <c r="C172" i="1"/>
  <c r="C18" i="5"/>
  <c r="E18" i="5" s="1"/>
  <c r="F18" i="5" s="1"/>
  <c r="C12" i="5"/>
  <c r="E12" i="5" s="1"/>
  <c r="C16" i="5"/>
  <c r="E16" i="5" s="1"/>
  <c r="F16" i="5" s="1"/>
  <c r="O5" i="2"/>
  <c r="O9" i="2"/>
  <c r="O8" i="2" s="1"/>
  <c r="O7" i="2" s="1"/>
  <c r="Q6" i="1"/>
  <c r="C137" i="1" l="1"/>
  <c r="C20" i="5"/>
  <c r="C173" i="1"/>
  <c r="C175" i="1" s="1"/>
  <c r="C177" i="1"/>
  <c r="E20" i="5"/>
  <c r="F12" i="5"/>
  <c r="F20" i="5" s="1"/>
  <c r="G12" i="5"/>
  <c r="C178" i="1" l="1"/>
  <c r="C180" i="1" s="1"/>
  <c r="C182" i="1" s="1"/>
  <c r="C184" i="1" s="1"/>
  <c r="C186" i="1" s="1"/>
  <c r="C188" i="1" s="1"/>
  <c r="C190" i="1" s="1"/>
  <c r="C192" i="1" s="1"/>
  <c r="C194" i="1" s="1"/>
  <c r="C196" i="1" s="1"/>
  <c r="C198" i="1" s="1"/>
  <c r="C200" i="1" s="1"/>
  <c r="C202" i="1" s="1"/>
  <c r="C204" i="1" s="1"/>
  <c r="C179" i="1"/>
  <c r="C181" i="1" s="1"/>
  <c r="C183" i="1" s="1"/>
  <c r="C185" i="1" s="1"/>
  <c r="C187" i="1" s="1"/>
  <c r="C189" i="1" s="1"/>
  <c r="C191" i="1" s="1"/>
  <c r="C193" i="1" s="1"/>
  <c r="C195" i="1" s="1"/>
  <c r="C197" i="1" s="1"/>
  <c r="C199" i="1" s="1"/>
  <c r="C201" i="1" s="1"/>
  <c r="C203" i="1" s="1"/>
  <c r="C138" i="1"/>
  <c r="C174" i="1"/>
  <c r="C139" i="1" l="1"/>
  <c r="C141" i="1" s="1"/>
  <c r="C140" i="1" l="1"/>
  <c r="C142" i="1" l="1"/>
  <c r="C143" i="1" l="1"/>
  <c r="C205" i="1" l="1"/>
</calcChain>
</file>

<file path=xl/sharedStrings.xml><?xml version="1.0" encoding="utf-8"?>
<sst xmlns="http://schemas.openxmlformats.org/spreadsheetml/2006/main" count="1542" uniqueCount="141">
  <si>
    <t>DATI ORDINANTE</t>
  </si>
  <si>
    <t xml:space="preserve">  CONDIZIONI DI FORNITURA</t>
  </si>
  <si>
    <t>Ragione Sociale</t>
  </si>
  <si>
    <t>tot pezzi ordine:</t>
  </si>
  <si>
    <t>Indirizzo Fatturazione</t>
  </si>
  <si>
    <t>Partita Iva</t>
  </si>
  <si>
    <t>tot valore ordine:</t>
  </si>
  <si>
    <t>Codice Univoco</t>
  </si>
  <si>
    <t>Destinazione Merce</t>
  </si>
  <si>
    <t>Telefono</t>
  </si>
  <si>
    <t>invia l'ordine a: opress@bottegasolidale.it</t>
  </si>
  <si>
    <t>autore / linea</t>
  </si>
  <si>
    <t>cantante</t>
  </si>
  <si>
    <t>descrizione</t>
  </si>
  <si>
    <t>referenza</t>
  </si>
  <si>
    <t>manica</t>
  </si>
  <si>
    <t>tipologia</t>
  </si>
  <si>
    <t>colore referenza</t>
  </si>
  <si>
    <t>colore stampa</t>
  </si>
  <si>
    <t>c.unitario (iva escl)</t>
  </si>
  <si>
    <t>S</t>
  </si>
  <si>
    <t>M</t>
  </si>
  <si>
    <t>L</t>
  </si>
  <si>
    <t>XL</t>
  </si>
  <si>
    <t>XXL</t>
  </si>
  <si>
    <t>tot pezzi</t>
  </si>
  <si>
    <t>tot valore</t>
  </si>
  <si>
    <t>bandabardò</t>
  </si>
  <si>
    <t>SEMPRE ALLEGRI</t>
  </si>
  <si>
    <t>FELPA CON ZIP</t>
  </si>
  <si>
    <t>lunga</t>
  </si>
  <si>
    <t>FAIR TRADE</t>
  </si>
  <si>
    <t>nera</t>
  </si>
  <si>
    <t>bianca</t>
  </si>
  <si>
    <t>blu navy</t>
  </si>
  <si>
    <t>extratrack</t>
  </si>
  <si>
    <t>STAFF</t>
  </si>
  <si>
    <t>BEPPEANNA</t>
  </si>
  <si>
    <t>de andré</t>
  </si>
  <si>
    <t>SMISURATA PREGHIERA</t>
  </si>
  <si>
    <t>GAGARIN</t>
  </si>
  <si>
    <t>HARING</t>
  </si>
  <si>
    <t>I'M ORGANIC</t>
  </si>
  <si>
    <t>T-SHIRT</t>
  </si>
  <si>
    <t>CORTA</t>
  </si>
  <si>
    <t>BLU baltico</t>
  </si>
  <si>
    <t>T-SHIRT UNISEX</t>
  </si>
  <si>
    <t>LUNGA</t>
  </si>
  <si>
    <t>T-SHIRT DONNA</t>
  </si>
  <si>
    <t>BIO</t>
  </si>
  <si>
    <t>AMICO FRAGILE</t>
  </si>
  <si>
    <t>CANZONE DEL MAGGIO</t>
  </si>
  <si>
    <t>T SHIRT UNISEX</t>
  </si>
  <si>
    <t>CREUZA DE MA</t>
  </si>
  <si>
    <t>VIA DEL CAMPO</t>
  </si>
  <si>
    <t>guccini</t>
  </si>
  <si>
    <t>CANZONE DI NOTTE N°2</t>
  </si>
  <si>
    <t>AUGURI</t>
  </si>
  <si>
    <t>ATTIVISTA</t>
  </si>
  <si>
    <t>CAFFE'</t>
  </si>
  <si>
    <t>TOTE BAG</t>
  </si>
  <si>
    <t>no</t>
  </si>
  <si>
    <t>ecru</t>
  </si>
  <si>
    <t xml:space="preserve">ATTIVISTA </t>
  </si>
  <si>
    <t>ORDINE / DOCUMENTO DI TRASPORTO</t>
  </si>
  <si>
    <t>DATI DESTINATARIO</t>
  </si>
  <si>
    <t>DDT N°</t>
  </si>
  <si>
    <t>del</t>
  </si>
  <si>
    <t>N° COLLI</t>
  </si>
  <si>
    <t>di cui iva al 22%</t>
  </si>
  <si>
    <t>PESO</t>
  </si>
  <si>
    <t>di cui imponibile</t>
  </si>
  <si>
    <t>Corriere</t>
  </si>
  <si>
    <t>Firma per ritiro spedizione</t>
  </si>
  <si>
    <t>Firma Destinatario per consegna avvenuta</t>
  </si>
  <si>
    <t>iva esclusa</t>
  </si>
  <si>
    <t>costo</t>
  </si>
  <si>
    <t>pvp consigliato</t>
  </si>
  <si>
    <t>margine in €</t>
  </si>
  <si>
    <t>margine in %</t>
  </si>
  <si>
    <t>TEES MANICA CORTA BIO</t>
  </si>
  <si>
    <t>TEES MANICA CORTA FAIR TRADE</t>
  </si>
  <si>
    <t>TEES MANICA LUNGA FT UNISEX</t>
  </si>
  <si>
    <t>TEES MANICA LUNGA FT DONNA</t>
  </si>
  <si>
    <t>FELPA BIO</t>
  </si>
  <si>
    <t>FELPA FT CAPPUCCIO</t>
  </si>
  <si>
    <t>FELPA BIO CAPPUCCIO</t>
  </si>
  <si>
    <t>TOTE BAG FAIR TRADE</t>
  </si>
  <si>
    <t>TOTE BAG BIO</t>
  </si>
  <si>
    <t>iva inclusa</t>
  </si>
  <si>
    <t>DATI PER FATTURA</t>
  </si>
  <si>
    <t>TOT PZ</t>
  </si>
  <si>
    <t>VALORE UNITARIO</t>
  </si>
  <si>
    <t>VALORE TOTALE</t>
  </si>
  <si>
    <t>IVA 22%</t>
  </si>
  <si>
    <t>TOTALE FATTURA</t>
  </si>
  <si>
    <t>FREE PALESTINE</t>
  </si>
  <si>
    <t>rossa</t>
  </si>
  <si>
    <t>UN MATTO</t>
  </si>
  <si>
    <t>OPRESS</t>
  </si>
  <si>
    <t>bianco</t>
  </si>
  <si>
    <t>nero</t>
  </si>
  <si>
    <t>SAFFO</t>
  </si>
  <si>
    <t>arcobaleno</t>
  </si>
  <si>
    <t>BELLA CIAO</t>
  </si>
  <si>
    <t xml:space="preserve">mail: </t>
  </si>
  <si>
    <t>Destinazione Merce e orari</t>
  </si>
  <si>
    <t xml:space="preserve">Telefono: </t>
  </si>
  <si>
    <t>Rosso</t>
  </si>
  <si>
    <t>nero/rosso</t>
  </si>
  <si>
    <t>bianca/rosso</t>
  </si>
  <si>
    <t>bianca/verde</t>
  </si>
  <si>
    <t>nero/verde</t>
  </si>
  <si>
    <t>FELPA INTERA</t>
  </si>
  <si>
    <t>grigia</t>
  </si>
  <si>
    <t>rosso</t>
  </si>
  <si>
    <t>0,50 cm diametro</t>
  </si>
  <si>
    <t>0,50 diametro</t>
  </si>
  <si>
    <t>SMALL ACTION</t>
  </si>
  <si>
    <t xml:space="preserve">29,7* 42 CM </t>
  </si>
  <si>
    <t>rosso nero verde</t>
  </si>
  <si>
    <t>rosso nero</t>
  </si>
  <si>
    <t>poster</t>
  </si>
  <si>
    <t>calamita rett</t>
  </si>
  <si>
    <t>calamita tonda</t>
  </si>
  <si>
    <t>spilla tonda</t>
  </si>
  <si>
    <t>BEPPE ANNA</t>
  </si>
  <si>
    <t>CHICCO DI CAFFE</t>
  </si>
  <si>
    <t>marrone/ beige</t>
  </si>
  <si>
    <t>beige/bianco</t>
  </si>
  <si>
    <t>verde</t>
  </si>
  <si>
    <t>RANA PLAZA</t>
  </si>
  <si>
    <t>THINKING RIGHT</t>
  </si>
  <si>
    <t>6*4 cm</t>
  </si>
  <si>
    <t>GRAMSCI</t>
  </si>
  <si>
    <t>XS</t>
  </si>
  <si>
    <t>PROTEGGI IL TUO PIANETA</t>
  </si>
  <si>
    <t>shopper carta                                                                        (in omaggio 1 per ogni tees per ordini sup 1000€ + iva)</t>
  </si>
  <si>
    <t>shopper</t>
  </si>
  <si>
    <t>avana</t>
  </si>
  <si>
    <t>carta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</si>
</sst>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&quot;[$€]&quot; &quot;#,##0.00&quot; &quot;;&quot;-&quot;[$€]&quot; &quot;#,##0.00&quot; &quot;;&quot; &quot;[$€]&quot; &quot;&quot;-&quot;#&quot; &quot;;&quot; &quot;@&quot; &quot;"/>
    <numFmt numFmtId="165" formatCode="0.0%"/>
    <numFmt numFmtId="166" formatCode="dd/mm/yy;@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FFFF"/>
      <name val="Impact"/>
      <family val="2"/>
    </font>
    <font>
      <b/>
      <sz val="8"/>
      <color rgb="FF000000"/>
      <name val="Calibri"/>
      <family val="2"/>
    </font>
    <font>
      <b/>
      <sz val="8"/>
      <color rgb="FFFFFFFF"/>
      <name val="Calibri"/>
      <family val="2"/>
    </font>
    <font>
      <b/>
      <sz val="12"/>
      <color rgb="FF000000"/>
      <name val="Calibri"/>
      <family val="2"/>
    </font>
    <font>
      <b/>
      <sz val="11"/>
      <color rgb="FFFF0000"/>
      <name val="Calibri"/>
      <family val="2"/>
    </font>
    <font>
      <b/>
      <u/>
      <sz val="11"/>
      <color rgb="FFFF0000"/>
      <name val="Calibri"/>
      <family val="2"/>
    </font>
    <font>
      <b/>
      <sz val="14"/>
      <color rgb="FF000000"/>
      <name val="Calibri"/>
      <family val="2"/>
    </font>
    <font>
      <b/>
      <sz val="11"/>
      <color rgb="FF0066FF"/>
      <name val="Calibri"/>
      <family val="2"/>
    </font>
    <font>
      <b/>
      <sz val="11"/>
      <color rgb="FF4472C4"/>
      <name val="Calibri"/>
      <family val="2"/>
    </font>
    <font>
      <b/>
      <sz val="20"/>
      <color rgb="FF000000"/>
      <name val="Calibri"/>
      <family val="2"/>
    </font>
    <font>
      <b/>
      <sz val="9"/>
      <color rgb="FF000000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sz val="8"/>
      <color theme="8" tint="0.59999389629810485"/>
      <name val="Calibri"/>
      <family val="2"/>
    </font>
    <font>
      <sz val="11"/>
      <color theme="8" tint="0.59999389629810485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8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E699"/>
        <bgColor rgb="FFFFE699"/>
      </patternFill>
    </fill>
    <fill>
      <patternFill patternType="solid">
        <fgColor rgb="FF00B0F0"/>
        <bgColor rgb="FF00B0F0"/>
      </patternFill>
    </fill>
    <fill>
      <patternFill patternType="solid">
        <fgColor rgb="FFDDEBF7"/>
        <bgColor rgb="FFDDEBF7"/>
      </patternFill>
    </fill>
    <fill>
      <patternFill patternType="solid">
        <fgColor rgb="FFFF7979"/>
        <bgColor rgb="FF000000"/>
      </patternFill>
    </fill>
    <fill>
      <patternFill patternType="solid">
        <fgColor rgb="FFFF7979"/>
        <bgColor rgb="FFFFFF00"/>
      </patternFill>
    </fill>
    <fill>
      <patternFill patternType="solid">
        <fgColor rgb="FFFF7979"/>
        <bgColor indexed="64"/>
      </patternFill>
    </fill>
    <fill>
      <patternFill patternType="solid">
        <fgColor rgb="FFFF7979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7979"/>
        <bgColor rgb="FF00B0F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FFFFF"/>
      </patternFill>
    </fill>
    <fill>
      <patternFill patternType="solid">
        <fgColor theme="0"/>
        <bgColor rgb="FFFFE699"/>
      </patternFill>
    </fill>
  </fills>
  <borders count="1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31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9" fillId="0" borderId="0" xfId="0" applyFont="1" applyAlignment="1"/>
    <xf numFmtId="0" fontId="10" fillId="0" borderId="0" xfId="3" applyFont="1" applyAlignment="1">
      <alignment shrinkToFit="1"/>
    </xf>
    <xf numFmtId="0" fontId="0" fillId="5" borderId="4" xfId="0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4" xfId="0" applyFill="1" applyBorder="1" applyAlignment="1">
      <alignment horizontal="center" vertical="center" shrinkToFit="1"/>
    </xf>
    <xf numFmtId="0" fontId="0" fillId="4" borderId="4" xfId="0" applyFill="1" applyBorder="1" applyAlignment="1" applyProtection="1">
      <alignment horizontal="center" vertical="center" shrinkToFit="1"/>
      <protection locked="0"/>
    </xf>
    <xf numFmtId="164" fontId="1" fillId="4" borderId="4" xfId="1" applyFill="1" applyBorder="1" applyAlignment="1">
      <alignment horizontal="center" vertical="center" shrinkToFit="1"/>
    </xf>
    <xf numFmtId="164" fontId="1" fillId="0" borderId="0" xfId="1" applyAlignment="1">
      <alignment horizontal="center" vertical="center"/>
    </xf>
    <xf numFmtId="9" fontId="1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8" xfId="0" applyFill="1" applyBorder="1" applyAlignment="1">
      <alignment horizontal="center" vertical="center" shrinkToFit="1"/>
    </xf>
    <xf numFmtId="164" fontId="1" fillId="4" borderId="8" xfId="1" applyFill="1" applyBorder="1" applyAlignment="1">
      <alignment horizontal="center" vertical="center" shrinkToFit="1"/>
    </xf>
    <xf numFmtId="0" fontId="0" fillId="4" borderId="9" xfId="0" applyFill="1" applyBorder="1" applyAlignment="1">
      <alignment horizontal="center" vertical="center" shrinkToFit="1"/>
    </xf>
    <xf numFmtId="164" fontId="1" fillId="4" borderId="9" xfId="1" applyFill="1" applyBorder="1" applyAlignment="1">
      <alignment horizontal="center" vertical="center" shrinkToFit="1"/>
    </xf>
    <xf numFmtId="0" fontId="0" fillId="3" borderId="11" xfId="0" applyFill="1" applyBorder="1" applyAlignment="1" applyProtection="1">
      <alignment horizontal="center" vertical="center" shrinkToFit="1"/>
      <protection locked="0"/>
    </xf>
    <xf numFmtId="0" fontId="0" fillId="4" borderId="13" xfId="0" applyFill="1" applyBorder="1" applyAlignment="1">
      <alignment horizontal="center" vertical="center" shrinkToFit="1"/>
    </xf>
    <xf numFmtId="164" fontId="1" fillId="4" borderId="13" xfId="1" applyFill="1" applyBorder="1" applyAlignment="1">
      <alignment horizontal="center" vertical="center" shrinkToFit="1"/>
    </xf>
    <xf numFmtId="0" fontId="0" fillId="3" borderId="2" xfId="0" applyFill="1" applyBorder="1" applyAlignment="1" applyProtection="1">
      <alignment horizontal="center" vertical="center" shrinkToFit="1"/>
    </xf>
    <xf numFmtId="0" fontId="0" fillId="4" borderId="2" xfId="0" applyFill="1" applyBorder="1" applyAlignment="1" applyProtection="1">
      <alignment horizontal="center" vertical="center" shrinkToFit="1"/>
      <protection locked="0"/>
    </xf>
    <xf numFmtId="0" fontId="0" fillId="4" borderId="2" xfId="0" applyFill="1" applyBorder="1" applyAlignment="1">
      <alignment horizontal="center" vertical="center" shrinkToFit="1"/>
    </xf>
    <xf numFmtId="164" fontId="1" fillId="4" borderId="2" xfId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0" fillId="4" borderId="9" xfId="0" applyFill="1" applyBorder="1" applyAlignment="1" applyProtection="1">
      <alignment horizontal="center" vertical="center" shrinkToFit="1"/>
      <protection locked="0"/>
    </xf>
    <xf numFmtId="0" fontId="0" fillId="4" borderId="8" xfId="0" applyFill="1" applyBorder="1" applyAlignment="1" applyProtection="1">
      <alignment horizontal="center" vertical="center" shrinkToFit="1"/>
      <protection locked="0"/>
    </xf>
    <xf numFmtId="0" fontId="0" fillId="4" borderId="13" xfId="0" applyFill="1" applyBorder="1" applyAlignment="1" applyProtection="1">
      <alignment horizontal="center" vertical="center" shrinkToFit="1"/>
      <protection locked="0"/>
    </xf>
    <xf numFmtId="0" fontId="13" fillId="2" borderId="16" xfId="0" applyFont="1" applyFill="1" applyBorder="1" applyAlignment="1">
      <alignment horizontal="center" vertical="center" shrinkToFit="1"/>
    </xf>
    <xf numFmtId="0" fontId="13" fillId="2" borderId="8" xfId="0" applyFont="1" applyFill="1" applyBorder="1" applyAlignment="1">
      <alignment horizontal="center" vertical="center" shrinkToFit="1"/>
    </xf>
    <xf numFmtId="0" fontId="0" fillId="4" borderId="22" xfId="0" applyFill="1" applyBorder="1" applyAlignment="1" applyProtection="1">
      <alignment horizontal="center" vertical="center" shrinkToFit="1"/>
      <protection locked="0"/>
    </xf>
    <xf numFmtId="0" fontId="0" fillId="4" borderId="16" xfId="0" applyFill="1" applyBorder="1" applyAlignment="1" applyProtection="1">
      <alignment horizontal="center" vertical="center" shrinkToFit="1"/>
      <protection locked="0"/>
    </xf>
    <xf numFmtId="0" fontId="0" fillId="4" borderId="17" xfId="0" applyFill="1" applyBorder="1" applyAlignment="1" applyProtection="1">
      <alignment horizontal="center" vertical="center" shrinkToFit="1"/>
      <protection locked="0"/>
    </xf>
    <xf numFmtId="0" fontId="0" fillId="4" borderId="5" xfId="0" applyFill="1" applyBorder="1" applyAlignment="1" applyProtection="1">
      <alignment horizontal="center" vertical="center" shrinkToFit="1"/>
      <protection locked="0"/>
    </xf>
    <xf numFmtId="0" fontId="0" fillId="4" borderId="19" xfId="0" applyFill="1" applyBorder="1" applyAlignment="1" applyProtection="1">
      <alignment horizontal="center" vertical="center" shrinkToFit="1"/>
      <protection locked="0"/>
    </xf>
    <xf numFmtId="0" fontId="0" fillId="4" borderId="18" xfId="0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3" borderId="0" xfId="0" applyFill="1" applyAlignment="1" applyProtection="1">
      <alignment horizontal="center" vertical="center"/>
    </xf>
    <xf numFmtId="0" fontId="0" fillId="4" borderId="2" xfId="0" applyFill="1" applyBorder="1" applyAlignment="1" applyProtection="1">
      <alignment horizontal="center" vertical="center"/>
      <protection locked="0"/>
    </xf>
    <xf numFmtId="166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 applyProtection="1">
      <alignment horizontal="center" vertical="center" wrapText="1"/>
      <protection locked="0"/>
    </xf>
    <xf numFmtId="0" fontId="0" fillId="5" borderId="14" xfId="0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 applyProtection="1">
      <alignment horizontal="center" vertical="center" wrapText="1"/>
      <protection locked="0"/>
    </xf>
    <xf numFmtId="0" fontId="0" fillId="5" borderId="15" xfId="0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5" borderId="2" xfId="0" applyFill="1" applyBorder="1" applyAlignment="1">
      <alignment horizontal="center"/>
    </xf>
    <xf numFmtId="164" fontId="1" fillId="5" borderId="2" xfId="1" applyFill="1" applyBorder="1" applyAlignment="1">
      <alignment horizontal="center"/>
    </xf>
    <xf numFmtId="0" fontId="4" fillId="4" borderId="24" xfId="0" applyFont="1" applyFill="1" applyBorder="1" applyAlignment="1">
      <alignment horizontal="right"/>
    </xf>
    <xf numFmtId="164" fontId="0" fillId="0" borderId="2" xfId="0" applyNumberFormat="1" applyBorder="1" applyAlignment="1">
      <alignment horizontal="center"/>
    </xf>
    <xf numFmtId="164" fontId="1" fillId="0" borderId="2" xfId="1" applyBorder="1" applyAlignment="1">
      <alignment horizontal="center"/>
    </xf>
    <xf numFmtId="165" fontId="1" fillId="0" borderId="2" xfId="2" applyNumberFormat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164" fontId="1" fillId="4" borderId="2" xfId="1" applyFill="1" applyBorder="1" applyAlignment="1">
      <alignment horizontal="center"/>
    </xf>
    <xf numFmtId="165" fontId="1" fillId="4" borderId="2" xfId="2" applyNumberFormat="1" applyFill="1" applyBorder="1" applyAlignment="1">
      <alignment horizontal="center"/>
    </xf>
    <xf numFmtId="0" fontId="16" fillId="4" borderId="0" xfId="0" applyFont="1" applyFill="1"/>
    <xf numFmtId="0" fontId="4" fillId="4" borderId="0" xfId="0" applyFont="1" applyFill="1" applyAlignment="1">
      <alignment horizontal="right"/>
    </xf>
    <xf numFmtId="164" fontId="1" fillId="0" borderId="0" xfId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164" fontId="1" fillId="7" borderId="2" xfId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4" fillId="4" borderId="2" xfId="0" applyFont="1" applyFill="1" applyBorder="1" applyAlignment="1">
      <alignment horizontal="right"/>
    </xf>
    <xf numFmtId="0" fontId="4" fillId="6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164" fontId="0" fillId="4" borderId="2" xfId="0" applyNumberFormat="1" applyFill="1" applyBorder="1"/>
    <xf numFmtId="164" fontId="1" fillId="4" borderId="2" xfId="1" applyFill="1" applyBorder="1"/>
    <xf numFmtId="164" fontId="1" fillId="4" borderId="24" xfId="1" applyFill="1" applyBorder="1"/>
    <xf numFmtId="0" fontId="11" fillId="4" borderId="2" xfId="0" applyFont="1" applyFill="1" applyBorder="1" applyAlignment="1">
      <alignment horizontal="center"/>
    </xf>
    <xf numFmtId="0" fontId="11" fillId="4" borderId="0" xfId="0" applyFont="1" applyFill="1"/>
    <xf numFmtId="164" fontId="11" fillId="4" borderId="2" xfId="1" applyFont="1" applyFill="1" applyBorder="1"/>
    <xf numFmtId="164" fontId="11" fillId="4" borderId="5" xfId="1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shrinkToFit="1"/>
    </xf>
    <xf numFmtId="0" fontId="0" fillId="4" borderId="2" xfId="0" applyFill="1" applyBorder="1" applyAlignment="1" applyProtection="1">
      <alignment horizontal="center" vertical="center" shrinkToFit="1"/>
      <protection locked="0"/>
    </xf>
    <xf numFmtId="0" fontId="0" fillId="0" borderId="0" xfId="0"/>
    <xf numFmtId="0" fontId="0" fillId="4" borderId="27" xfId="0" applyFill="1" applyBorder="1" applyAlignment="1">
      <alignment horizontal="center" vertical="center" shrinkToFit="1"/>
    </xf>
    <xf numFmtId="0" fontId="0" fillId="4" borderId="30" xfId="0" applyFill="1" applyBorder="1" applyAlignment="1">
      <alignment horizontal="center" vertical="center" shrinkToFit="1"/>
    </xf>
    <xf numFmtId="0" fontId="0" fillId="4" borderId="33" xfId="0" applyFont="1" applyFill="1" applyBorder="1" applyAlignment="1" applyProtection="1">
      <alignment horizontal="center" vertical="center" wrapText="1"/>
    </xf>
    <xf numFmtId="0" fontId="0" fillId="4" borderId="40" xfId="0" applyFont="1" applyFill="1" applyBorder="1" applyAlignment="1" applyProtection="1">
      <alignment horizontal="center" vertical="center" wrapText="1"/>
    </xf>
    <xf numFmtId="0" fontId="0" fillId="4" borderId="33" xfId="0" applyFill="1" applyBorder="1" applyAlignment="1">
      <alignment horizontal="center" vertical="center" shrinkToFit="1"/>
    </xf>
    <xf numFmtId="0" fontId="0" fillId="4" borderId="33" xfId="0" applyFill="1" applyBorder="1" applyAlignment="1" applyProtection="1">
      <alignment horizontal="center" vertical="center" wrapText="1"/>
    </xf>
    <xf numFmtId="0" fontId="0" fillId="4" borderId="35" xfId="0" applyFill="1" applyBorder="1" applyAlignment="1" applyProtection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 shrinkToFit="1"/>
      <protection locked="0"/>
    </xf>
    <xf numFmtId="0" fontId="0" fillId="0" borderId="0" xfId="0"/>
    <xf numFmtId="0" fontId="0" fillId="4" borderId="4" xfId="0" applyFill="1" applyBorder="1" applyAlignment="1" applyProtection="1">
      <alignment horizontal="center" vertical="center" shrinkToFit="1"/>
      <protection locked="0"/>
    </xf>
    <xf numFmtId="0" fontId="0" fillId="0" borderId="0" xfId="0"/>
    <xf numFmtId="0" fontId="0" fillId="4" borderId="21" xfId="0" applyFill="1" applyBorder="1" applyAlignment="1" applyProtection="1">
      <alignment horizontal="center" vertical="center" shrinkToFit="1"/>
      <protection locked="0"/>
    </xf>
    <xf numFmtId="0" fontId="0" fillId="4" borderId="42" xfId="0" applyFill="1" applyBorder="1" applyAlignment="1" applyProtection="1">
      <alignment horizontal="center" vertical="center" shrinkToFit="1"/>
      <protection locked="0"/>
    </xf>
    <xf numFmtId="0" fontId="0" fillId="4" borderId="24" xfId="0" applyFill="1" applyBorder="1" applyAlignment="1" applyProtection="1">
      <alignment horizontal="center" vertical="center" shrinkToFit="1"/>
      <protection locked="0"/>
    </xf>
    <xf numFmtId="0" fontId="0" fillId="8" borderId="0" xfId="0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right" vertical="center"/>
    </xf>
    <xf numFmtId="0" fontId="21" fillId="9" borderId="0" xfId="0" applyFont="1" applyFill="1" applyAlignment="1">
      <alignment horizontal="center" vertical="center"/>
    </xf>
    <xf numFmtId="0" fontId="21" fillId="9" borderId="0" xfId="0" applyFont="1" applyFill="1" applyAlignment="1">
      <alignment horizontal="center"/>
    </xf>
    <xf numFmtId="0" fontId="23" fillId="9" borderId="0" xfId="0" applyFont="1" applyFill="1" applyAlignment="1">
      <alignment horizontal="right" vertical="center"/>
    </xf>
    <xf numFmtId="49" fontId="26" fillId="9" borderId="0" xfId="0" applyNumberFormat="1" applyFont="1" applyFill="1" applyAlignment="1" applyProtection="1">
      <alignment horizontal="left" vertical="center"/>
      <protection locked="0"/>
    </xf>
    <xf numFmtId="49" fontId="26" fillId="9" borderId="0" xfId="0" applyNumberFormat="1" applyFont="1" applyFill="1" applyAlignment="1" applyProtection="1">
      <alignment vertical="center"/>
      <protection locked="0"/>
    </xf>
    <xf numFmtId="164" fontId="25" fillId="9" borderId="0" xfId="1" applyFont="1" applyFill="1" applyAlignment="1">
      <alignment horizontal="center" vertical="center"/>
    </xf>
    <xf numFmtId="49" fontId="25" fillId="9" borderId="0" xfId="0" applyNumberFormat="1" applyFont="1" applyFill="1" applyAlignment="1" applyProtection="1">
      <alignment vertical="center"/>
      <protection locked="0"/>
    </xf>
    <xf numFmtId="0" fontId="21" fillId="10" borderId="4" xfId="0" applyFont="1" applyFill="1" applyBorder="1" applyAlignment="1"/>
    <xf numFmtId="0" fontId="18" fillId="0" borderId="0" xfId="0" applyFont="1" applyFill="1"/>
    <xf numFmtId="0" fontId="18" fillId="10" borderId="0" xfId="0" applyFont="1" applyFill="1"/>
    <xf numFmtId="0" fontId="18" fillId="10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/>
    </xf>
    <xf numFmtId="0" fontId="18" fillId="10" borderId="0" xfId="0" applyFont="1" applyFill="1" applyAlignment="1">
      <alignment vertical="center"/>
    </xf>
    <xf numFmtId="0" fontId="0" fillId="9" borderId="0" xfId="0" applyFill="1" applyAlignment="1">
      <alignment vertical="center" wrapText="1"/>
    </xf>
    <xf numFmtId="0" fontId="0" fillId="4" borderId="33" xfId="0" applyFill="1" applyBorder="1" applyAlignment="1">
      <alignment horizontal="center" vertical="center" wrapText="1" shrinkToFit="1"/>
    </xf>
    <xf numFmtId="164" fontId="1" fillId="0" borderId="33" xfId="1" applyFill="1" applyBorder="1" applyAlignment="1">
      <alignment horizontal="center" vertical="center" shrinkToFit="1"/>
    </xf>
    <xf numFmtId="0" fontId="0" fillId="3" borderId="33" xfId="0" applyFill="1" applyBorder="1" applyAlignment="1" applyProtection="1">
      <alignment horizontal="center" vertical="center" shrinkToFit="1"/>
      <protection locked="0"/>
    </xf>
    <xf numFmtId="0" fontId="0" fillId="4" borderId="33" xfId="0" applyFill="1" applyBorder="1" applyAlignment="1" applyProtection="1">
      <alignment horizontal="center" vertical="center" shrinkToFit="1"/>
      <protection locked="0"/>
    </xf>
    <xf numFmtId="164" fontId="1" fillId="4" borderId="33" xfId="1" applyFill="1" applyBorder="1" applyAlignment="1">
      <alignment horizontal="center" vertical="center" shrinkToFit="1"/>
    </xf>
    <xf numFmtId="0" fontId="18" fillId="10" borderId="34" xfId="0" applyFont="1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 shrinkToFit="1"/>
    </xf>
    <xf numFmtId="0" fontId="0" fillId="4" borderId="35" xfId="0" applyFill="1" applyBorder="1" applyAlignment="1">
      <alignment horizontal="center" vertical="center" wrapText="1" shrinkToFit="1"/>
    </xf>
    <xf numFmtId="164" fontId="1" fillId="0" borderId="35" xfId="1" applyFill="1" applyBorder="1" applyAlignment="1">
      <alignment horizontal="center" vertical="center" shrinkToFit="1"/>
    </xf>
    <xf numFmtId="0" fontId="0" fillId="4" borderId="35" xfId="0" applyFill="1" applyBorder="1" applyAlignment="1" applyProtection="1">
      <alignment horizontal="center" vertical="center" shrinkToFit="1"/>
      <protection locked="0"/>
    </xf>
    <xf numFmtId="164" fontId="1" fillId="4" borderId="36" xfId="1" applyFill="1" applyBorder="1" applyAlignment="1">
      <alignment horizontal="center" vertical="center" shrinkToFit="1"/>
    </xf>
    <xf numFmtId="0" fontId="18" fillId="10" borderId="40" xfId="0" applyFont="1" applyFill="1" applyBorder="1" applyAlignment="1">
      <alignment horizontal="center" vertical="center"/>
    </xf>
    <xf numFmtId="164" fontId="1" fillId="4" borderId="27" xfId="1" applyFill="1" applyBorder="1" applyAlignment="1">
      <alignment horizontal="center" vertical="center" shrinkToFit="1"/>
    </xf>
    <xf numFmtId="0" fontId="0" fillId="4" borderId="27" xfId="0" applyFill="1" applyBorder="1" applyAlignment="1" applyProtection="1">
      <alignment horizontal="center" vertical="center" shrinkToFit="1"/>
      <protection locked="0"/>
    </xf>
    <xf numFmtId="0" fontId="0" fillId="4" borderId="51" xfId="0" applyFill="1" applyBorder="1" applyAlignment="1">
      <alignment horizontal="center" vertical="center" shrinkToFit="1"/>
    </xf>
    <xf numFmtId="0" fontId="0" fillId="4" borderId="54" xfId="0" applyFill="1" applyBorder="1" applyAlignment="1">
      <alignment horizontal="center" vertical="center" shrinkToFit="1"/>
    </xf>
    <xf numFmtId="164" fontId="1" fillId="4" borderId="54" xfId="1" applyFill="1" applyBorder="1" applyAlignment="1">
      <alignment horizontal="center" vertical="center" shrinkToFit="1"/>
    </xf>
    <xf numFmtId="0" fontId="0" fillId="4" borderId="30" xfId="0" applyFill="1" applyBorder="1" applyAlignment="1" applyProtection="1">
      <alignment horizontal="center" vertical="center" shrinkToFit="1"/>
      <protection locked="0"/>
    </xf>
    <xf numFmtId="0" fontId="0" fillId="12" borderId="33" xfId="0" applyFill="1" applyBorder="1" applyAlignment="1">
      <alignment horizontal="center" vertical="center" shrinkToFit="1"/>
    </xf>
    <xf numFmtId="0" fontId="0" fillId="0" borderId="0" xfId="0"/>
    <xf numFmtId="0" fontId="18" fillId="10" borderId="58" xfId="0" applyFont="1" applyFill="1" applyBorder="1" applyAlignment="1">
      <alignment horizontal="center" vertical="center"/>
    </xf>
    <xf numFmtId="0" fontId="0" fillId="4" borderId="57" xfId="0" applyFill="1" applyBorder="1" applyAlignment="1">
      <alignment horizontal="center" vertical="center" shrinkToFit="1"/>
    </xf>
    <xf numFmtId="0" fontId="0" fillId="4" borderId="57" xfId="0" applyFill="1" applyBorder="1" applyAlignment="1">
      <alignment horizontal="center" vertical="center" wrapText="1" shrinkToFit="1"/>
    </xf>
    <xf numFmtId="164" fontId="1" fillId="0" borderId="57" xfId="1" applyFill="1" applyBorder="1" applyAlignment="1">
      <alignment horizontal="center" vertical="center" shrinkToFit="1"/>
    </xf>
    <xf numFmtId="0" fontId="0" fillId="4" borderId="57" xfId="0" applyFill="1" applyBorder="1" applyAlignment="1" applyProtection="1">
      <alignment horizontal="center" vertical="center" shrinkToFit="1"/>
      <protection locked="0"/>
    </xf>
    <xf numFmtId="164" fontId="1" fillId="4" borderId="59" xfId="1" applyFill="1" applyBorder="1" applyAlignment="1">
      <alignment horizontal="center" vertical="center" shrinkToFit="1"/>
    </xf>
    <xf numFmtId="0" fontId="16" fillId="4" borderId="57" xfId="0" applyFont="1" applyFill="1" applyBorder="1" applyAlignment="1">
      <alignment horizontal="center" vertical="center" shrinkToFit="1"/>
    </xf>
    <xf numFmtId="0" fontId="0" fillId="4" borderId="57" xfId="0" applyFont="1" applyFill="1" applyBorder="1" applyAlignment="1">
      <alignment horizontal="center" vertical="center" shrinkToFit="1"/>
    </xf>
    <xf numFmtId="0" fontId="0" fillId="4" borderId="57" xfId="0" applyFont="1" applyFill="1" applyBorder="1" applyAlignment="1">
      <alignment horizontal="center" vertical="center" wrapText="1" shrinkToFit="1"/>
    </xf>
    <xf numFmtId="164" fontId="0" fillId="0" borderId="57" xfId="1" applyFont="1" applyFill="1" applyBorder="1" applyAlignment="1">
      <alignment horizontal="center" vertical="center" shrinkToFit="1"/>
    </xf>
    <xf numFmtId="0" fontId="0" fillId="4" borderId="4" xfId="0" applyFill="1" applyBorder="1" applyAlignment="1" applyProtection="1">
      <alignment horizontal="center" vertical="center" shrinkToFit="1"/>
      <protection locked="0"/>
    </xf>
    <xf numFmtId="0" fontId="0" fillId="4" borderId="62" xfId="0" applyFill="1" applyBorder="1" applyAlignment="1">
      <alignment horizontal="center" vertical="center" wrapText="1"/>
    </xf>
    <xf numFmtId="0" fontId="0" fillId="4" borderId="63" xfId="0" applyFill="1" applyBorder="1" applyAlignment="1">
      <alignment horizontal="center" vertical="center" wrapText="1"/>
    </xf>
    <xf numFmtId="0" fontId="0" fillId="4" borderId="40" xfId="0" applyFont="1" applyFill="1" applyBorder="1" applyAlignment="1" applyProtection="1">
      <alignment horizontal="center" vertical="center" wrapText="1"/>
    </xf>
    <xf numFmtId="0" fontId="0" fillId="4" borderId="64" xfId="0" applyFill="1" applyBorder="1" applyAlignment="1">
      <alignment horizontal="center" vertical="center" shrinkToFit="1"/>
    </xf>
    <xf numFmtId="0" fontId="0" fillId="4" borderId="64" xfId="0" applyFill="1" applyBorder="1" applyAlignment="1">
      <alignment horizontal="center" vertical="center" wrapText="1" shrinkToFit="1"/>
    </xf>
    <xf numFmtId="0" fontId="16" fillId="4" borderId="64" xfId="0" applyFont="1" applyFill="1" applyBorder="1" applyAlignment="1">
      <alignment horizontal="center" vertical="center" shrinkToFit="1"/>
    </xf>
    <xf numFmtId="164" fontId="1" fillId="0" borderId="64" xfId="1" applyFill="1" applyBorder="1" applyAlignment="1">
      <alignment horizontal="center" vertical="center" shrinkToFit="1"/>
    </xf>
    <xf numFmtId="0" fontId="0" fillId="4" borderId="56" xfId="0" applyFill="1" applyBorder="1" applyAlignment="1" applyProtection="1">
      <alignment horizontal="center" vertical="center" shrinkToFit="1"/>
      <protection locked="0"/>
    </xf>
    <xf numFmtId="0" fontId="13" fillId="2" borderId="33" xfId="0" applyFont="1" applyFill="1" applyBorder="1" applyAlignment="1">
      <alignment horizontal="center" vertical="center" shrinkToFit="1"/>
    </xf>
    <xf numFmtId="0" fontId="0" fillId="4" borderId="54" xfId="0" applyFill="1" applyBorder="1" applyAlignment="1" applyProtection="1">
      <alignment horizontal="center" vertical="center" shrinkToFit="1"/>
      <protection locked="0"/>
    </xf>
    <xf numFmtId="164" fontId="1" fillId="4" borderId="35" xfId="1" applyFill="1" applyBorder="1" applyAlignment="1">
      <alignment horizontal="center" vertical="center" shrinkToFit="1"/>
    </xf>
    <xf numFmtId="0" fontId="0" fillId="4" borderId="38" xfId="0" applyFill="1" applyBorder="1" applyAlignment="1">
      <alignment horizontal="center" vertical="center" shrinkToFit="1"/>
    </xf>
    <xf numFmtId="164" fontId="1" fillId="4" borderId="38" xfId="1" applyFill="1" applyBorder="1" applyAlignment="1">
      <alignment horizontal="center" vertical="center" shrinkToFit="1"/>
    </xf>
    <xf numFmtId="0" fontId="0" fillId="4" borderId="38" xfId="0" applyFill="1" applyBorder="1" applyAlignment="1" applyProtection="1">
      <alignment horizontal="center" vertical="center" shrinkToFit="1"/>
      <protection locked="0"/>
    </xf>
    <xf numFmtId="0" fontId="21" fillId="4" borderId="4" xfId="0" applyFont="1" applyFill="1" applyBorder="1" applyAlignment="1">
      <alignment horizontal="center" vertical="center" shrinkToFit="1"/>
    </xf>
    <xf numFmtId="0" fontId="0" fillId="4" borderId="73" xfId="0" applyFill="1" applyBorder="1" applyAlignment="1">
      <alignment horizontal="center" vertical="center" shrinkToFit="1"/>
    </xf>
    <xf numFmtId="0" fontId="0" fillId="4" borderId="82" xfId="0" applyFill="1" applyBorder="1" applyAlignment="1">
      <alignment horizontal="center" vertical="center" wrapText="1"/>
    </xf>
    <xf numFmtId="0" fontId="0" fillId="4" borderId="83" xfId="0" applyFill="1" applyBorder="1" applyAlignment="1">
      <alignment horizontal="center" vertical="center" wrapText="1"/>
    </xf>
    <xf numFmtId="0" fontId="0" fillId="4" borderId="79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4" borderId="46" xfId="0" applyFill="1" applyBorder="1" applyAlignment="1">
      <alignment horizontal="center" vertical="center" wrapText="1"/>
    </xf>
    <xf numFmtId="0" fontId="0" fillId="4" borderId="80" xfId="0" applyFill="1" applyBorder="1" applyAlignment="1">
      <alignment horizontal="center" vertical="center" wrapText="1"/>
    </xf>
    <xf numFmtId="0" fontId="0" fillId="4" borderId="81" xfId="0" applyFill="1" applyBorder="1" applyAlignment="1">
      <alignment horizontal="center" vertical="center" wrapText="1"/>
    </xf>
    <xf numFmtId="0" fontId="0" fillId="4" borderId="86" xfId="0" applyFill="1" applyBorder="1" applyAlignment="1">
      <alignment horizontal="center" vertical="center" wrapText="1"/>
    </xf>
    <xf numFmtId="0" fontId="0" fillId="4" borderId="87" xfId="0" applyFill="1" applyBorder="1" applyAlignment="1">
      <alignment horizontal="center" vertical="center" wrapText="1"/>
    </xf>
    <xf numFmtId="0" fontId="0" fillId="4" borderId="32" xfId="0" applyFill="1" applyBorder="1" applyAlignment="1">
      <alignment horizontal="center" vertical="center" wrapText="1"/>
    </xf>
    <xf numFmtId="0" fontId="0" fillId="4" borderId="88" xfId="0" applyFill="1" applyBorder="1" applyAlignment="1">
      <alignment horizontal="center" vertical="center" wrapText="1"/>
    </xf>
    <xf numFmtId="0" fontId="0" fillId="4" borderId="89" xfId="0" applyFill="1" applyBorder="1" applyAlignment="1">
      <alignment horizontal="center" vertical="center" wrapText="1"/>
    </xf>
    <xf numFmtId="0" fontId="0" fillId="4" borderId="90" xfId="0" applyFill="1" applyBorder="1" applyAlignment="1">
      <alignment horizontal="center" vertical="center" wrapText="1"/>
    </xf>
    <xf numFmtId="0" fontId="0" fillId="4" borderId="76" xfId="0" applyFill="1" applyBorder="1" applyAlignment="1">
      <alignment horizontal="center" vertical="center" wrapText="1"/>
    </xf>
    <xf numFmtId="0" fontId="0" fillId="4" borderId="91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74" xfId="0" applyFill="1" applyBorder="1" applyAlignment="1">
      <alignment horizontal="center" vertical="center" wrapText="1"/>
    </xf>
    <xf numFmtId="0" fontId="0" fillId="4" borderId="43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92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93" xfId="0" applyFill="1" applyBorder="1" applyAlignment="1">
      <alignment horizontal="center" vertical="center" wrapText="1"/>
    </xf>
    <xf numFmtId="0" fontId="0" fillId="4" borderId="94" xfId="0" applyFill="1" applyBorder="1" applyAlignment="1">
      <alignment horizontal="center" vertical="center" wrapText="1"/>
    </xf>
    <xf numFmtId="0" fontId="0" fillId="4" borderId="95" xfId="0" applyFill="1" applyBorder="1" applyAlignment="1">
      <alignment horizontal="center" vertical="center" wrapText="1"/>
    </xf>
    <xf numFmtId="0" fontId="0" fillId="4" borderId="96" xfId="0" applyFill="1" applyBorder="1" applyAlignment="1">
      <alignment horizontal="center" vertical="center" wrapText="1"/>
    </xf>
    <xf numFmtId="0" fontId="0" fillId="4" borderId="97" xfId="0" applyFill="1" applyBorder="1" applyAlignment="1">
      <alignment horizontal="center" vertical="center" wrapText="1"/>
    </xf>
    <xf numFmtId="0" fontId="0" fillId="4" borderId="98" xfId="0" applyFill="1" applyBorder="1" applyAlignment="1">
      <alignment horizontal="center" vertical="center" wrapText="1"/>
    </xf>
    <xf numFmtId="0" fontId="0" fillId="4" borderId="99" xfId="0" applyFill="1" applyBorder="1" applyAlignment="1">
      <alignment horizontal="center" vertical="center" wrapText="1"/>
    </xf>
    <xf numFmtId="0" fontId="0" fillId="4" borderId="100" xfId="0" applyFill="1" applyBorder="1" applyAlignment="1">
      <alignment horizontal="center" vertical="center" wrapText="1"/>
    </xf>
    <xf numFmtId="0" fontId="0" fillId="4" borderId="101" xfId="0" applyFill="1" applyBorder="1" applyAlignment="1">
      <alignment horizontal="center" vertical="center" wrapText="1"/>
    </xf>
    <xf numFmtId="0" fontId="0" fillId="4" borderId="102" xfId="0" applyFill="1" applyBorder="1" applyAlignment="1">
      <alignment horizontal="center" vertical="center" wrapText="1"/>
    </xf>
    <xf numFmtId="0" fontId="0" fillId="4" borderId="10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 wrapText="1"/>
    </xf>
    <xf numFmtId="0" fontId="0" fillId="4" borderId="104" xfId="0" applyFill="1" applyBorder="1" applyAlignment="1">
      <alignment horizontal="center" vertical="center" wrapText="1"/>
    </xf>
    <xf numFmtId="0" fontId="0" fillId="4" borderId="105" xfId="0" applyFill="1" applyBorder="1" applyAlignment="1">
      <alignment horizontal="center" vertical="center" wrapText="1"/>
    </xf>
    <xf numFmtId="0" fontId="12" fillId="4" borderId="69" xfId="0" applyFont="1" applyFill="1" applyBorder="1" applyAlignment="1">
      <alignment horizontal="center" vertical="center" wrapText="1" shrinkToFit="1"/>
    </xf>
    <xf numFmtId="0" fontId="12" fillId="4" borderId="106" xfId="0" applyFont="1" applyFill="1" applyBorder="1" applyAlignment="1">
      <alignment horizontal="center" vertical="center" wrapText="1" shrinkToFit="1"/>
    </xf>
    <xf numFmtId="0" fontId="12" fillId="4" borderId="45" xfId="0" applyFont="1" applyFill="1" applyBorder="1" applyAlignment="1">
      <alignment horizontal="center" vertical="center" wrapText="1" shrinkToFit="1"/>
    </xf>
    <xf numFmtId="0" fontId="12" fillId="4" borderId="78" xfId="0" applyFont="1" applyFill="1" applyBorder="1" applyAlignment="1">
      <alignment horizontal="center" vertical="center" wrapText="1" shrinkToFit="1"/>
    </xf>
    <xf numFmtId="0" fontId="0" fillId="4" borderId="69" xfId="0" applyFill="1" applyBorder="1" applyAlignment="1">
      <alignment horizontal="center" vertical="center" shrinkToFit="1"/>
    </xf>
    <xf numFmtId="0" fontId="0" fillId="4" borderId="45" xfId="0" applyFill="1" applyBorder="1" applyAlignment="1">
      <alignment horizontal="center" vertical="center" shrinkToFit="1"/>
    </xf>
    <xf numFmtId="0" fontId="0" fillId="4" borderId="70" xfId="0" applyFill="1" applyBorder="1" applyAlignment="1">
      <alignment horizontal="center" vertical="center" shrinkToFit="1"/>
    </xf>
    <xf numFmtId="0" fontId="0" fillId="4" borderId="21" xfId="0" applyFill="1" applyBorder="1" applyAlignment="1">
      <alignment horizontal="center" vertical="center" shrinkToFit="1"/>
    </xf>
    <xf numFmtId="0" fontId="0" fillId="4" borderId="5" xfId="0" applyFill="1" applyBorder="1" applyAlignment="1">
      <alignment horizontal="center" vertical="center" shrinkToFit="1"/>
    </xf>
    <xf numFmtId="0" fontId="0" fillId="4" borderId="6" xfId="0" applyFill="1" applyBorder="1" applyAlignment="1">
      <alignment horizontal="center" vertical="center" shrinkToFit="1"/>
    </xf>
    <xf numFmtId="0" fontId="0" fillId="4" borderId="65" xfId="0" applyFill="1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 shrinkToFit="1"/>
    </xf>
    <xf numFmtId="0" fontId="0" fillId="4" borderId="107" xfId="0" applyFill="1" applyBorder="1" applyAlignment="1">
      <alignment horizontal="center" vertical="center" shrinkToFit="1"/>
    </xf>
    <xf numFmtId="0" fontId="0" fillId="4" borderId="22" xfId="0" applyFill="1" applyBorder="1" applyAlignment="1">
      <alignment horizontal="center" vertical="center" shrinkToFit="1"/>
    </xf>
    <xf numFmtId="0" fontId="0" fillId="4" borderId="55" xfId="0" applyFill="1" applyBorder="1" applyAlignment="1">
      <alignment horizontal="center" vertical="center" shrinkToFit="1"/>
    </xf>
    <xf numFmtId="0" fontId="0" fillId="4" borderId="67" xfId="0" applyFill="1" applyBorder="1" applyAlignment="1">
      <alignment horizontal="center" vertical="center" wrapText="1"/>
    </xf>
    <xf numFmtId="0" fontId="0" fillId="4" borderId="109" xfId="0" applyFill="1" applyBorder="1" applyAlignment="1">
      <alignment horizontal="center" vertical="center" wrapText="1"/>
    </xf>
    <xf numFmtId="0" fontId="0" fillId="4" borderId="66" xfId="0" applyFill="1" applyBorder="1" applyAlignment="1">
      <alignment horizontal="center" vertical="center" wrapText="1"/>
    </xf>
    <xf numFmtId="0" fontId="0" fillId="4" borderId="68" xfId="0" applyFill="1" applyBorder="1" applyAlignment="1">
      <alignment horizontal="center" vertical="center" wrapText="1"/>
    </xf>
    <xf numFmtId="0" fontId="0" fillId="4" borderId="110" xfId="0" applyFill="1" applyBorder="1" applyAlignment="1">
      <alignment horizontal="center" vertical="center" wrapText="1"/>
    </xf>
    <xf numFmtId="0" fontId="0" fillId="4" borderId="111" xfId="0" applyFill="1" applyBorder="1" applyAlignment="1">
      <alignment horizontal="center" vertical="center" wrapText="1"/>
    </xf>
    <xf numFmtId="0" fontId="0" fillId="4" borderId="112" xfId="0" applyFill="1" applyBorder="1" applyAlignment="1">
      <alignment horizontal="center" vertical="center" wrapText="1"/>
    </xf>
    <xf numFmtId="0" fontId="0" fillId="4" borderId="113" xfId="0" applyFill="1" applyBorder="1" applyAlignment="1">
      <alignment horizontal="center" vertical="center" wrapText="1"/>
    </xf>
    <xf numFmtId="0" fontId="0" fillId="4" borderId="114" xfId="0" applyFill="1" applyBorder="1" applyAlignment="1">
      <alignment horizontal="center" vertical="center" wrapText="1"/>
    </xf>
    <xf numFmtId="0" fontId="0" fillId="4" borderId="115" xfId="0" applyFill="1" applyBorder="1" applyAlignment="1">
      <alignment horizontal="center" vertical="center" wrapText="1"/>
    </xf>
    <xf numFmtId="0" fontId="0" fillId="4" borderId="116" xfId="0" applyFill="1" applyBorder="1" applyAlignment="1">
      <alignment horizontal="center" vertical="center" wrapText="1"/>
    </xf>
    <xf numFmtId="0" fontId="0" fillId="4" borderId="117" xfId="0" applyFill="1" applyBorder="1" applyAlignment="1">
      <alignment horizontal="center" vertical="center" wrapText="1"/>
    </xf>
    <xf numFmtId="164" fontId="1" fillId="4" borderId="30" xfId="1" applyFill="1" applyBorder="1" applyAlignment="1">
      <alignment horizontal="center" vertical="center" shrinkToFit="1"/>
    </xf>
    <xf numFmtId="0" fontId="0" fillId="9" borderId="0" xfId="0" applyFill="1" applyAlignment="1" applyProtection="1">
      <alignment horizontal="center" vertical="center"/>
    </xf>
    <xf numFmtId="0" fontId="0" fillId="9" borderId="0" xfId="0" applyFill="1" applyAlignment="1" applyProtection="1">
      <alignment horizontal="center"/>
    </xf>
    <xf numFmtId="0" fontId="14" fillId="9" borderId="0" xfId="0" applyFont="1" applyFill="1" applyAlignment="1" applyProtection="1">
      <alignment vertical="center"/>
    </xf>
    <xf numFmtId="0" fontId="4" fillId="9" borderId="0" xfId="0" applyFont="1" applyFill="1" applyAlignment="1" applyProtection="1">
      <alignment horizontal="right" vertical="center"/>
    </xf>
    <xf numFmtId="0" fontId="6" fillId="9" borderId="0" xfId="0" applyFont="1" applyFill="1" applyAlignment="1" applyProtection="1">
      <alignment horizontal="right" vertical="center"/>
    </xf>
    <xf numFmtId="49" fontId="3" fillId="9" borderId="0" xfId="0" applyNumberFormat="1" applyFont="1" applyFill="1" applyAlignment="1" applyProtection="1">
      <alignment horizontal="left" vertical="center"/>
    </xf>
    <xf numFmtId="0" fontId="3" fillId="9" borderId="0" xfId="0" applyFont="1" applyFill="1" applyAlignment="1" applyProtection="1">
      <alignment horizontal="left" vertical="center"/>
    </xf>
    <xf numFmtId="0" fontId="0" fillId="9" borderId="0" xfId="0" applyFill="1" applyAlignment="1" applyProtection="1">
      <alignment horizontal="right" vertical="center"/>
    </xf>
    <xf numFmtId="164" fontId="11" fillId="9" borderId="0" xfId="1" applyFont="1" applyFill="1" applyAlignment="1">
      <alignment vertical="center"/>
    </xf>
    <xf numFmtId="0" fontId="0" fillId="13" borderId="0" xfId="0" applyFill="1" applyAlignment="1" applyProtection="1">
      <alignment horizontal="center" vertical="center"/>
    </xf>
    <xf numFmtId="0" fontId="0" fillId="13" borderId="0" xfId="0" applyFill="1" applyAlignment="1" applyProtection="1">
      <alignment horizontal="center"/>
    </xf>
    <xf numFmtId="0" fontId="22" fillId="9" borderId="0" xfId="0" applyFont="1" applyFill="1" applyAlignment="1">
      <alignment vertical="center"/>
    </xf>
    <xf numFmtId="0" fontId="0" fillId="4" borderId="60" xfId="0" applyFill="1" applyBorder="1" applyAlignment="1">
      <alignment horizontal="center" vertical="center" shrinkToFit="1"/>
    </xf>
    <xf numFmtId="164" fontId="1" fillId="4" borderId="119" xfId="1" applyFill="1" applyBorder="1" applyAlignment="1">
      <alignment horizontal="center" vertical="center" shrinkToFit="1"/>
    </xf>
    <xf numFmtId="0" fontId="0" fillId="4" borderId="120" xfId="0" applyFill="1" applyBorder="1" applyAlignment="1">
      <alignment horizontal="center" vertical="center" shrinkToFit="1"/>
    </xf>
    <xf numFmtId="164" fontId="1" fillId="4" borderId="121" xfId="1" applyFill="1" applyBorder="1" applyAlignment="1">
      <alignment horizontal="center" vertical="center" shrinkToFit="1"/>
    </xf>
    <xf numFmtId="0" fontId="0" fillId="4" borderId="122" xfId="0" applyFill="1" applyBorder="1" applyAlignment="1">
      <alignment horizontal="center" vertical="center" wrapText="1"/>
    </xf>
    <xf numFmtId="49" fontId="25" fillId="9" borderId="0" xfId="0" applyNumberFormat="1" applyFont="1" applyFill="1" applyAlignment="1" applyProtection="1">
      <alignment horizontal="center" vertical="center"/>
      <protection locked="0"/>
    </xf>
    <xf numFmtId="0" fontId="0" fillId="4" borderId="33" xfId="0" applyFont="1" applyFill="1" applyBorder="1" applyAlignment="1" applyProtection="1">
      <alignment horizontal="center" vertical="center" wrapText="1"/>
    </xf>
    <xf numFmtId="0" fontId="0" fillId="4" borderId="26" xfId="0" applyFill="1" applyBorder="1"/>
    <xf numFmtId="0" fontId="22" fillId="9" borderId="0" xfId="0" applyFont="1" applyFill="1" applyBorder="1" applyAlignment="1">
      <alignment horizontal="left" vertical="center"/>
    </xf>
    <xf numFmtId="0" fontId="21" fillId="10" borderId="0" xfId="0" applyFont="1" applyFill="1" applyBorder="1"/>
    <xf numFmtId="0" fontId="23" fillId="11" borderId="0" xfId="0" applyFont="1" applyFill="1" applyBorder="1" applyAlignment="1">
      <alignment horizontal="left" vertical="center"/>
    </xf>
    <xf numFmtId="0" fontId="21" fillId="10" borderId="0" xfId="0" applyFont="1" applyFill="1" applyBorder="1" applyAlignment="1">
      <alignment horizontal="center"/>
    </xf>
    <xf numFmtId="164" fontId="1" fillId="0" borderId="23" xfId="1" applyFill="1" applyBorder="1" applyAlignment="1">
      <alignment horizontal="center" vertical="center" shrinkToFit="1"/>
    </xf>
    <xf numFmtId="164" fontId="1" fillId="14" borderId="35" xfId="1" applyFill="1" applyBorder="1" applyAlignment="1">
      <alignment horizontal="center" vertical="center" shrinkToFit="1"/>
    </xf>
    <xf numFmtId="164" fontId="1" fillId="15" borderId="35" xfId="1" applyFill="1" applyBorder="1" applyAlignment="1">
      <alignment horizontal="center" vertical="center" shrinkToFit="1"/>
    </xf>
    <xf numFmtId="164" fontId="1" fillId="4" borderId="128" xfId="1" applyFill="1" applyBorder="1" applyAlignment="1">
      <alignment horizontal="center" vertical="center" shrinkToFit="1"/>
    </xf>
    <xf numFmtId="0" fontId="0" fillId="4" borderId="34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164" fontId="1" fillId="4" borderId="41" xfId="1" applyFill="1" applyBorder="1" applyAlignment="1">
      <alignment horizontal="center" vertical="center" shrinkToFit="1"/>
    </xf>
    <xf numFmtId="0" fontId="0" fillId="4" borderId="37" xfId="0" applyFill="1" applyBorder="1" applyAlignment="1">
      <alignment horizontal="center" vertical="center" wrapText="1"/>
    </xf>
    <xf numFmtId="164" fontId="1" fillId="4" borderId="39" xfId="1" applyFill="1" applyBorder="1" applyAlignment="1">
      <alignment horizontal="center" vertical="center" shrinkToFit="1"/>
    </xf>
    <xf numFmtId="164" fontId="1" fillId="0" borderId="9" xfId="1" applyFill="1" applyBorder="1" applyAlignment="1">
      <alignment horizontal="center" vertical="center" shrinkToFit="1"/>
    </xf>
    <xf numFmtId="164" fontId="1" fillId="4" borderId="129" xfId="1" applyFill="1" applyBorder="1" applyAlignment="1">
      <alignment horizontal="center" vertical="center" shrinkToFit="1"/>
    </xf>
    <xf numFmtId="0" fontId="0" fillId="4" borderId="130" xfId="0" applyFill="1" applyBorder="1" applyAlignment="1">
      <alignment horizontal="center" vertical="center" shrinkToFit="1"/>
    </xf>
    <xf numFmtId="0" fontId="0" fillId="4" borderId="131" xfId="0" applyFill="1" applyBorder="1" applyAlignment="1">
      <alignment horizontal="center" vertical="center" shrinkToFit="1"/>
    </xf>
    <xf numFmtId="164" fontId="1" fillId="0" borderId="131" xfId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shrinkToFit="1"/>
    </xf>
    <xf numFmtId="0" fontId="0" fillId="4" borderId="130" xfId="0" applyFill="1" applyBorder="1" applyAlignment="1">
      <alignment horizontal="center" vertical="center" wrapText="1"/>
    </xf>
    <xf numFmtId="0" fontId="0" fillId="4" borderId="131" xfId="0" applyFill="1" applyBorder="1" applyAlignment="1">
      <alignment horizontal="center" vertical="center" wrapText="1"/>
    </xf>
    <xf numFmtId="0" fontId="12" fillId="4" borderId="131" xfId="0" applyFont="1" applyFill="1" applyBorder="1" applyAlignment="1">
      <alignment horizontal="center" vertical="center" shrinkToFit="1"/>
    </xf>
    <xf numFmtId="0" fontId="0" fillId="4" borderId="125" xfId="0" applyFill="1" applyBorder="1" applyAlignment="1">
      <alignment horizontal="center" vertical="center" shrinkToFit="1"/>
    </xf>
    <xf numFmtId="0" fontId="0" fillId="4" borderId="86" xfId="0" applyFill="1" applyBorder="1" applyAlignment="1" applyProtection="1">
      <alignment horizontal="center" vertical="center" shrinkToFit="1"/>
      <protection locked="0"/>
    </xf>
    <xf numFmtId="0" fontId="0" fillId="4" borderId="43" xfId="0" applyFill="1" applyBorder="1" applyAlignment="1" applyProtection="1">
      <alignment horizontal="center" vertical="center" shrinkToFit="1"/>
      <protection locked="0"/>
    </xf>
    <xf numFmtId="0" fontId="0" fillId="4" borderId="91" xfId="0" applyFill="1" applyBorder="1" applyAlignment="1" applyProtection="1">
      <alignment horizontal="center" vertical="center" shrinkToFit="1"/>
      <protection locked="0"/>
    </xf>
    <xf numFmtId="0" fontId="0" fillId="4" borderId="118" xfId="0" applyFill="1" applyBorder="1" applyAlignment="1" applyProtection="1">
      <alignment horizontal="center" vertical="center" shrinkToFit="1"/>
      <protection locked="0"/>
    </xf>
    <xf numFmtId="0" fontId="0" fillId="4" borderId="34" xfId="0" applyFill="1" applyBorder="1" applyAlignment="1">
      <alignment horizontal="center" vertical="center" shrinkToFit="1"/>
    </xf>
    <xf numFmtId="0" fontId="0" fillId="4" borderId="132" xfId="0" applyFill="1" applyBorder="1" applyAlignment="1">
      <alignment horizontal="center" vertical="center" shrinkToFit="1"/>
    </xf>
    <xf numFmtId="0" fontId="0" fillId="4" borderId="133" xfId="0" applyFill="1" applyBorder="1" applyAlignment="1">
      <alignment horizontal="center" vertical="center" shrinkToFit="1"/>
    </xf>
    <xf numFmtId="0" fontId="0" fillId="3" borderId="9" xfId="0" applyFill="1" applyBorder="1" applyAlignment="1" applyProtection="1">
      <alignment horizontal="center" vertical="center" shrinkToFit="1"/>
      <protection locked="0"/>
    </xf>
    <xf numFmtId="0" fontId="0" fillId="4" borderId="11" xfId="0" applyFill="1" applyBorder="1" applyAlignment="1" applyProtection="1">
      <alignment horizontal="center" vertical="center" shrinkToFit="1"/>
      <protection locked="0"/>
    </xf>
    <xf numFmtId="3" fontId="0" fillId="4" borderId="64" xfId="0" applyNumberFormat="1" applyFill="1" applyBorder="1" applyAlignment="1">
      <alignment horizontal="center" vertical="center" shrinkToFit="1"/>
    </xf>
    <xf numFmtId="3" fontId="0" fillId="4" borderId="35" xfId="0" applyNumberFormat="1" applyFill="1" applyBorder="1" applyAlignment="1">
      <alignment horizontal="center" vertical="center" shrinkToFit="1"/>
    </xf>
    <xf numFmtId="3" fontId="0" fillId="4" borderId="56" xfId="0" applyNumberFormat="1" applyFill="1" applyBorder="1" applyAlignment="1">
      <alignment horizontal="center" vertical="center" shrinkToFit="1"/>
    </xf>
    <xf numFmtId="0" fontId="0" fillId="0" borderId="135" xfId="0" applyBorder="1" applyAlignment="1">
      <alignment wrapText="1"/>
    </xf>
    <xf numFmtId="0" fontId="0" fillId="4" borderId="136" xfId="0" applyFill="1" applyBorder="1" applyAlignment="1">
      <alignment horizontal="center" vertical="center" wrapText="1"/>
    </xf>
    <xf numFmtId="3" fontId="0" fillId="4" borderId="120" xfId="0" applyNumberFormat="1" applyFill="1" applyBorder="1" applyAlignment="1">
      <alignment horizontal="center" vertical="center" shrinkToFit="1"/>
    </xf>
    <xf numFmtId="0" fontId="0" fillId="0" borderId="133" xfId="0" applyBorder="1"/>
    <xf numFmtId="0" fontId="0" fillId="4" borderId="136" xfId="0" applyFill="1" applyBorder="1" applyAlignment="1">
      <alignment horizontal="center" vertical="center" shrinkToFit="1"/>
    </xf>
    <xf numFmtId="0" fontId="21" fillId="4" borderId="131" xfId="0" applyFont="1" applyFill="1" applyBorder="1" applyAlignment="1">
      <alignment horizontal="center" vertical="center" shrinkToFit="1"/>
    </xf>
    <xf numFmtId="0" fontId="0" fillId="0" borderId="137" xfId="0" applyBorder="1" applyAlignment="1">
      <alignment wrapText="1"/>
    </xf>
    <xf numFmtId="0" fontId="0" fillId="4" borderId="65" xfId="0" applyFill="1" applyBorder="1" applyAlignment="1">
      <alignment horizontal="center" vertical="center" wrapText="1"/>
    </xf>
    <xf numFmtId="0" fontId="0" fillId="0" borderId="130" xfId="0" applyBorder="1" applyAlignment="1">
      <alignment wrapText="1"/>
    </xf>
    <xf numFmtId="0" fontId="0" fillId="0" borderId="48" xfId="0" applyBorder="1" applyAlignment="1">
      <alignment horizontal="center" vertical="center"/>
    </xf>
    <xf numFmtId="164" fontId="1" fillId="4" borderId="138" xfId="1" applyFill="1" applyBorder="1" applyAlignment="1">
      <alignment horizontal="center" vertical="center" shrinkToFit="1"/>
    </xf>
    <xf numFmtId="3" fontId="0" fillId="4" borderId="121" xfId="0" applyNumberFormat="1" applyFill="1" applyBorder="1" applyAlignment="1">
      <alignment horizontal="center" vertical="center" shrinkToFit="1"/>
    </xf>
    <xf numFmtId="164" fontId="1" fillId="0" borderId="54" xfId="1" applyFill="1" applyBorder="1" applyAlignment="1">
      <alignment horizontal="center" vertical="center" shrinkToFit="1"/>
    </xf>
    <xf numFmtId="3" fontId="0" fillId="4" borderId="85" xfId="0" applyNumberFormat="1" applyFill="1" applyBorder="1" applyAlignment="1">
      <alignment horizontal="center" vertical="center" shrinkToFit="1"/>
    </xf>
    <xf numFmtId="164" fontId="1" fillId="4" borderId="79" xfId="1" applyFill="1" applyBorder="1" applyAlignment="1">
      <alignment horizontal="center" vertical="center" shrinkToFit="1"/>
    </xf>
    <xf numFmtId="0" fontId="4" fillId="9" borderId="0" xfId="0" applyFont="1" applyFill="1" applyBorder="1" applyAlignment="1" applyProtection="1">
      <alignment horizontal="left" vertical="center"/>
    </xf>
    <xf numFmtId="49" fontId="4" fillId="4" borderId="0" xfId="0" applyNumberFormat="1" applyFont="1" applyFill="1" applyBorder="1" applyAlignment="1" applyProtection="1">
      <alignment horizontal="left"/>
    </xf>
    <xf numFmtId="49" fontId="4" fillId="4" borderId="0" xfId="0" applyNumberFormat="1" applyFont="1" applyFill="1" applyBorder="1" applyAlignment="1" applyProtection="1">
      <alignment horizontal="left" vertical="top"/>
    </xf>
    <xf numFmtId="49" fontId="4" fillId="4" borderId="0" xfId="0" applyNumberFormat="1" applyFont="1" applyFill="1" applyBorder="1" applyAlignment="1" applyProtection="1">
      <alignment horizontal="left" vertical="center"/>
    </xf>
    <xf numFmtId="0" fontId="0" fillId="4" borderId="9" xfId="0" applyFill="1" applyBorder="1"/>
    <xf numFmtId="0" fontId="0" fillId="16" borderId="14" xfId="0" applyFont="1" applyFill="1" applyBorder="1" applyAlignment="1" applyProtection="1">
      <alignment horizontal="center" vertical="center" wrapText="1"/>
      <protection locked="0"/>
    </xf>
    <xf numFmtId="3" fontId="0" fillId="4" borderId="33" xfId="0" applyNumberFormat="1" applyFont="1" applyFill="1" applyBorder="1" applyAlignment="1" applyProtection="1">
      <alignment horizontal="center" vertical="center" wrapText="1"/>
    </xf>
    <xf numFmtId="3" fontId="0" fillId="4" borderId="41" xfId="0" applyNumberFormat="1" applyFont="1" applyFill="1" applyBorder="1" applyAlignment="1" applyProtection="1">
      <alignment horizontal="center" vertical="center" wrapText="1"/>
    </xf>
    <xf numFmtId="3" fontId="0" fillId="4" borderId="0" xfId="0" applyNumberFormat="1" applyFont="1" applyFill="1" applyBorder="1" applyAlignment="1" applyProtection="1">
      <alignment horizontal="center" vertical="center" wrapText="1"/>
    </xf>
    <xf numFmtId="0" fontId="0" fillId="0" borderId="14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" fontId="1" fillId="4" borderId="33" xfId="1" applyNumberFormat="1" applyFill="1" applyBorder="1" applyAlignment="1">
      <alignment horizontal="center" vertical="center" shrinkToFit="1"/>
    </xf>
    <xf numFmtId="3" fontId="1" fillId="4" borderId="38" xfId="1" applyNumberFormat="1" applyFill="1" applyBorder="1" applyAlignment="1">
      <alignment horizontal="center" vertical="center" shrinkToFit="1"/>
    </xf>
    <xf numFmtId="3" fontId="1" fillId="0" borderId="125" xfId="1" applyNumberFormat="1" applyFill="1" applyBorder="1" applyAlignment="1">
      <alignment horizontal="center" vertical="center" shrinkToFit="1"/>
    </xf>
    <xf numFmtId="3" fontId="1" fillId="0" borderId="126" xfId="1" applyNumberFormat="1" applyFill="1" applyBorder="1" applyAlignment="1">
      <alignment horizontal="center" vertical="center" shrinkToFit="1"/>
    </xf>
    <xf numFmtId="3" fontId="1" fillId="0" borderId="127" xfId="1" applyNumberFormat="1" applyFill="1" applyBorder="1" applyAlignment="1">
      <alignment horizontal="center" vertical="center" shrinkToFit="1"/>
    </xf>
    <xf numFmtId="3" fontId="1" fillId="4" borderId="35" xfId="1" applyNumberFormat="1" applyFill="1" applyBorder="1" applyAlignment="1">
      <alignment horizontal="center" vertical="center" shrinkToFit="1"/>
    </xf>
    <xf numFmtId="0" fontId="0" fillId="4" borderId="9" xfId="0" applyFill="1" applyBorder="1" applyAlignment="1">
      <alignment horizontal="center" vertical="center" shrinkToFit="1"/>
    </xf>
    <xf numFmtId="0" fontId="0" fillId="4" borderId="23" xfId="0" applyFill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shrinkToFit="1"/>
    </xf>
    <xf numFmtId="0" fontId="19" fillId="10" borderId="0" xfId="0" applyFont="1" applyFill="1" applyBorder="1"/>
    <xf numFmtId="0" fontId="0" fillId="4" borderId="34" xfId="0" applyFill="1" applyBorder="1"/>
    <xf numFmtId="0" fontId="0" fillId="4" borderId="40" xfId="0" applyFill="1" applyBorder="1"/>
    <xf numFmtId="0" fontId="0" fillId="4" borderId="37" xfId="0" applyFill="1" applyBorder="1"/>
    <xf numFmtId="0" fontId="0" fillId="4" borderId="50" xfId="0" applyFill="1" applyBorder="1"/>
    <xf numFmtId="0" fontId="0" fillId="4" borderId="52" xfId="0" applyFill="1" applyBorder="1"/>
    <xf numFmtId="0" fontId="0" fillId="4" borderId="53" xfId="0" applyFill="1" applyBorder="1"/>
    <xf numFmtId="0" fontId="0" fillId="4" borderId="66" xfId="0" applyFill="1" applyBorder="1"/>
    <xf numFmtId="0" fontId="0" fillId="4" borderId="67" xfId="0" applyFill="1" applyBorder="1"/>
    <xf numFmtId="0" fontId="0" fillId="4" borderId="68" xfId="0" applyFill="1" applyBorder="1"/>
    <xf numFmtId="0" fontId="19" fillId="10" borderId="12" xfId="0" applyFont="1" applyFill="1" applyBorder="1"/>
    <xf numFmtId="0" fontId="0" fillId="4" borderId="48" xfId="0" applyFill="1" applyBorder="1"/>
    <xf numFmtId="0" fontId="0" fillId="4" borderId="10" xfId="0" applyFill="1" applyBorder="1"/>
    <xf numFmtId="0" fontId="0" fillId="4" borderId="23" xfId="0" applyFill="1" applyBorder="1" applyAlignment="1">
      <alignment horizontal="center" vertical="center" wrapText="1"/>
    </xf>
    <xf numFmtId="0" fontId="0" fillId="4" borderId="72" xfId="0" applyFill="1" applyBorder="1" applyAlignment="1">
      <alignment horizontal="center" vertical="center" wrapText="1"/>
    </xf>
    <xf numFmtId="0" fontId="0" fillId="4" borderId="74" xfId="0" applyFill="1" applyBorder="1" applyAlignment="1">
      <alignment horizontal="center" vertical="center" wrapText="1"/>
    </xf>
    <xf numFmtId="49" fontId="25" fillId="9" borderId="0" xfId="0" applyNumberFormat="1" applyFont="1" applyFill="1" applyAlignment="1" applyProtection="1">
      <alignment horizontal="center" vertical="center"/>
      <protection locked="0"/>
    </xf>
    <xf numFmtId="0" fontId="22" fillId="9" borderId="1" xfId="0" applyFont="1" applyFill="1" applyBorder="1" applyAlignment="1">
      <alignment horizontal="left" vertical="center"/>
    </xf>
    <xf numFmtId="0" fontId="21" fillId="10" borderId="2" xfId="0" applyFont="1" applyFill="1" applyBorder="1"/>
    <xf numFmtId="0" fontId="23" fillId="10" borderId="43" xfId="0" applyFont="1" applyFill="1" applyBorder="1" applyAlignment="1">
      <alignment horizontal="left"/>
    </xf>
    <xf numFmtId="0" fontId="23" fillId="10" borderId="44" xfId="0" applyFont="1" applyFill="1" applyBorder="1" applyAlignment="1">
      <alignment horizontal="left"/>
    </xf>
    <xf numFmtId="0" fontId="23" fillId="11" borderId="46" xfId="0" applyFont="1" applyFill="1" applyBorder="1" applyAlignment="1">
      <alignment horizontal="left" vertical="center"/>
    </xf>
    <xf numFmtId="0" fontId="23" fillId="11" borderId="47" xfId="0" applyFont="1" applyFill="1" applyBorder="1" applyAlignment="1">
      <alignment horizontal="left" vertical="center"/>
    </xf>
    <xf numFmtId="0" fontId="21" fillId="10" borderId="31" xfId="0" applyFont="1" applyFill="1" applyBorder="1" applyAlignment="1">
      <alignment horizontal="center"/>
    </xf>
    <xf numFmtId="0" fontId="21" fillId="10" borderId="32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0" fillId="4" borderId="46" xfId="0" applyFill="1" applyBorder="1" applyAlignment="1">
      <alignment horizontal="center" vertical="center" wrapText="1"/>
    </xf>
    <xf numFmtId="0" fontId="0" fillId="4" borderId="85" xfId="0" applyFill="1" applyBorder="1" applyAlignment="1">
      <alignment horizontal="center" vertical="center" wrapText="1"/>
    </xf>
    <xf numFmtId="0" fontId="0" fillId="0" borderId="109" xfId="0" applyFill="1" applyBorder="1" applyAlignment="1">
      <alignment horizontal="center" vertical="center"/>
    </xf>
    <xf numFmtId="0" fontId="0" fillId="0" borderId="108" xfId="0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horizontal="center" vertical="center"/>
    </xf>
    <xf numFmtId="0" fontId="21" fillId="10" borderId="4" xfId="0" applyFont="1" applyFill="1" applyBorder="1"/>
    <xf numFmtId="0" fontId="22" fillId="9" borderId="3" xfId="0" applyFont="1" applyFill="1" applyBorder="1" applyAlignment="1">
      <alignment horizontal="center" vertical="center"/>
    </xf>
    <xf numFmtId="164" fontId="25" fillId="10" borderId="2" xfId="1" applyFont="1" applyFill="1" applyBorder="1" applyAlignment="1">
      <alignment horizontal="center" vertical="center"/>
    </xf>
    <xf numFmtId="0" fontId="0" fillId="4" borderId="56" xfId="0" applyFill="1" applyBorder="1" applyAlignment="1">
      <alignment horizontal="center"/>
    </xf>
    <xf numFmtId="0" fontId="0" fillId="4" borderId="64" xfId="0" applyFill="1" applyBorder="1" applyAlignment="1">
      <alignment horizontal="center"/>
    </xf>
    <xf numFmtId="0" fontId="0" fillId="4" borderId="49" xfId="0" applyFill="1" applyBorder="1"/>
    <xf numFmtId="0" fontId="0" fillId="4" borderId="60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0" fontId="0" fillId="4" borderId="84" xfId="0" applyFill="1" applyBorder="1" applyAlignment="1">
      <alignment horizontal="center" vertical="center" wrapText="1"/>
    </xf>
    <xf numFmtId="0" fontId="0" fillId="4" borderId="61" xfId="0" applyFill="1" applyBorder="1" applyAlignment="1">
      <alignment horizontal="center" vertical="center" wrapText="1"/>
    </xf>
    <xf numFmtId="0" fontId="0" fillId="4" borderId="108" xfId="0" applyFill="1" applyBorder="1" applyAlignment="1">
      <alignment horizontal="center" vertical="center" wrapText="1"/>
    </xf>
    <xf numFmtId="0" fontId="0" fillId="4" borderId="109" xfId="0" applyFill="1" applyBorder="1" applyAlignment="1">
      <alignment horizontal="center" vertical="center" wrapText="1"/>
    </xf>
    <xf numFmtId="0" fontId="0" fillId="4" borderId="20" xfId="0" applyFill="1" applyBorder="1"/>
    <xf numFmtId="0" fontId="0" fillId="4" borderId="75" xfId="0" applyFill="1" applyBorder="1" applyAlignment="1">
      <alignment horizontal="center" vertical="center" wrapText="1"/>
    </xf>
    <xf numFmtId="0" fontId="0" fillId="4" borderId="76" xfId="0" applyFill="1" applyBorder="1" applyAlignment="1">
      <alignment horizontal="center" vertical="center" wrapText="1"/>
    </xf>
    <xf numFmtId="0" fontId="0" fillId="4" borderId="77" xfId="0" applyFill="1" applyBorder="1" applyAlignment="1">
      <alignment horizontal="center" vertical="center" wrapText="1"/>
    </xf>
    <xf numFmtId="0" fontId="14" fillId="4" borderId="61" xfId="0" applyFont="1" applyFill="1" applyBorder="1" applyAlignment="1">
      <alignment horizontal="center" vertical="center" wrapText="1"/>
    </xf>
    <xf numFmtId="0" fontId="14" fillId="4" borderId="62" xfId="0" applyFont="1" applyFill="1" applyBorder="1" applyAlignment="1">
      <alignment horizontal="center" vertical="center" wrapText="1"/>
    </xf>
    <xf numFmtId="0" fontId="14" fillId="4" borderId="63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4" xfId="0" applyFill="1" applyBorder="1"/>
    <xf numFmtId="0" fontId="0" fillId="4" borderId="140" xfId="0" applyFill="1" applyBorder="1"/>
    <xf numFmtId="0" fontId="0" fillId="4" borderId="139" xfId="0" applyFill="1" applyBorder="1"/>
    <xf numFmtId="0" fontId="14" fillId="4" borderId="61" xfId="0" applyFont="1" applyFill="1" applyBorder="1" applyAlignment="1">
      <alignment horizontal="center" vertical="center"/>
    </xf>
    <xf numFmtId="0" fontId="14" fillId="4" borderId="62" xfId="0" applyFont="1" applyFill="1" applyBorder="1" applyAlignment="1">
      <alignment horizontal="center" vertical="center"/>
    </xf>
    <xf numFmtId="0" fontId="14" fillId="4" borderId="63" xfId="0" applyFont="1" applyFill="1" applyBorder="1" applyAlignment="1">
      <alignment horizontal="center" vertical="center"/>
    </xf>
    <xf numFmtId="0" fontId="14" fillId="4" borderId="75" xfId="0" applyFont="1" applyFill="1" applyBorder="1" applyAlignment="1">
      <alignment horizontal="center" vertical="center"/>
    </xf>
    <xf numFmtId="0" fontId="14" fillId="4" borderId="76" xfId="0" applyFont="1" applyFill="1" applyBorder="1" applyAlignment="1">
      <alignment horizontal="center" vertical="center"/>
    </xf>
    <xf numFmtId="0" fontId="14" fillId="4" borderId="77" xfId="0" applyFont="1" applyFill="1" applyBorder="1" applyAlignment="1">
      <alignment horizontal="center" vertical="center"/>
    </xf>
    <xf numFmtId="0" fontId="0" fillId="4" borderId="26" xfId="0" applyFill="1" applyBorder="1"/>
    <xf numFmtId="0" fontId="0" fillId="4" borderId="28" xfId="0" applyFill="1" applyBorder="1"/>
    <xf numFmtId="0" fontId="0" fillId="4" borderId="29" xfId="0" applyFill="1" applyBorder="1"/>
    <xf numFmtId="3" fontId="1" fillId="0" borderId="74" xfId="1" applyNumberFormat="1" applyFill="1" applyBorder="1" applyAlignment="1">
      <alignment horizontal="center" vertical="center" shrinkToFit="1"/>
    </xf>
    <xf numFmtId="3" fontId="1" fillId="0" borderId="123" xfId="1" applyNumberFormat="1" applyFill="1" applyBorder="1" applyAlignment="1">
      <alignment horizontal="center" vertical="center" shrinkToFit="1"/>
    </xf>
    <xf numFmtId="3" fontId="1" fillId="0" borderId="134" xfId="1" applyNumberFormat="1" applyFill="1" applyBorder="1" applyAlignment="1">
      <alignment horizontal="center" vertical="center" shrinkToFit="1"/>
    </xf>
    <xf numFmtId="3" fontId="1" fillId="0" borderId="72" xfId="1" applyNumberFormat="1" applyFill="1" applyBorder="1" applyAlignment="1">
      <alignment horizontal="center" vertical="center" shrinkToFit="1"/>
    </xf>
    <xf numFmtId="3" fontId="1" fillId="0" borderId="117" xfId="1" applyNumberFormat="1" applyFill="1" applyBorder="1" applyAlignment="1">
      <alignment horizontal="center" vertical="center" shrinkToFit="1"/>
    </xf>
    <xf numFmtId="3" fontId="1" fillId="0" borderId="124" xfId="1" applyNumberFormat="1" applyFill="1" applyBorder="1" applyAlignment="1">
      <alignment horizontal="center" vertical="center" shrinkToFit="1"/>
    </xf>
    <xf numFmtId="3" fontId="1" fillId="0" borderId="23" xfId="1" applyNumberFormat="1" applyFill="1" applyBorder="1" applyAlignment="1">
      <alignment horizontal="center" vertical="center" shrinkToFit="1"/>
    </xf>
    <xf numFmtId="3" fontId="1" fillId="0" borderId="0" xfId="1" applyNumberFormat="1" applyFill="1" applyBorder="1" applyAlignment="1">
      <alignment horizontal="center" vertical="center" shrinkToFit="1"/>
    </xf>
    <xf numFmtId="3" fontId="1" fillId="0" borderId="78" xfId="1" applyNumberFormat="1" applyFill="1" applyBorder="1" applyAlignment="1">
      <alignment horizontal="center" vertical="center" shrinkToFit="1"/>
    </xf>
    <xf numFmtId="0" fontId="0" fillId="4" borderId="31" xfId="0" applyFont="1" applyFill="1" applyBorder="1" applyAlignment="1" applyProtection="1">
      <alignment horizontal="center" vertical="center" wrapText="1"/>
    </xf>
    <xf numFmtId="0" fontId="0" fillId="4" borderId="32" xfId="0" applyFont="1" applyFill="1" applyBorder="1" applyAlignment="1" applyProtection="1">
      <alignment horizontal="center" vertical="center" wrapText="1"/>
    </xf>
    <xf numFmtId="0" fontId="0" fillId="4" borderId="45" xfId="0" applyFont="1" applyFill="1" applyBorder="1" applyAlignment="1" applyProtection="1">
      <alignment horizontal="center" vertical="center" wrapText="1"/>
    </xf>
    <xf numFmtId="0" fontId="0" fillId="4" borderId="40" xfId="0" applyFont="1" applyFill="1" applyBorder="1" applyAlignment="1" applyProtection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left" vertical="top"/>
    </xf>
    <xf numFmtId="164" fontId="11" fillId="4" borderId="2" xfId="1" applyFont="1" applyFill="1" applyBorder="1" applyAlignment="1">
      <alignment horizontal="center" vertical="center"/>
    </xf>
    <xf numFmtId="164" fontId="1" fillId="4" borderId="2" xfId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left" vertical="center"/>
    </xf>
    <xf numFmtId="0" fontId="15" fillId="9" borderId="9" xfId="0" applyFont="1" applyFill="1" applyBorder="1" applyAlignment="1" applyProtection="1">
      <alignment horizontal="right" vertical="center"/>
    </xf>
    <xf numFmtId="0" fontId="4" fillId="9" borderId="9" xfId="0" applyFont="1" applyFill="1" applyBorder="1" applyAlignment="1" applyProtection="1">
      <alignment horizontal="right" vertical="center"/>
    </xf>
    <xf numFmtId="0" fontId="0" fillId="4" borderId="34" xfId="0" applyFill="1" applyBorder="1" applyAlignment="1" applyProtection="1">
      <alignment horizontal="center" vertical="center" wrapText="1"/>
    </xf>
    <xf numFmtId="0" fontId="0" fillId="4" borderId="40" xfId="0" applyFill="1" applyBorder="1" applyAlignment="1" applyProtection="1">
      <alignment horizontal="center" vertical="center" wrapText="1"/>
    </xf>
    <xf numFmtId="0" fontId="14" fillId="9" borderId="0" xfId="0" applyFont="1" applyFill="1" applyAlignment="1" applyProtection="1">
      <alignment horizontal="center" vertical="center"/>
    </xf>
    <xf numFmtId="0" fontId="4" fillId="9" borderId="1" xfId="0" applyFont="1" applyFill="1" applyBorder="1" applyAlignment="1" applyProtection="1">
      <alignment horizontal="left" vertical="center"/>
    </xf>
    <xf numFmtId="0" fontId="0" fillId="9" borderId="0" xfId="0" applyFill="1"/>
    <xf numFmtId="49" fontId="4" fillId="4" borderId="2" xfId="0" applyNumberFormat="1" applyFont="1" applyFill="1" applyBorder="1" applyAlignment="1" applyProtection="1">
      <alignment horizontal="left"/>
    </xf>
    <xf numFmtId="0" fontId="8" fillId="4" borderId="2" xfId="0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49" fontId="0" fillId="4" borderId="2" xfId="0" applyNumberFormat="1" applyFill="1" applyBorder="1" applyAlignment="1">
      <alignment horizontal="left"/>
    </xf>
    <xf numFmtId="0" fontId="4" fillId="6" borderId="2" xfId="0" applyFont="1" applyFill="1" applyBorder="1" applyAlignment="1">
      <alignment horizontal="center" wrapText="1"/>
    </xf>
    <xf numFmtId="164" fontId="17" fillId="4" borderId="2" xfId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3" fontId="1" fillId="12" borderId="125" xfId="1" applyNumberFormat="1" applyFill="1" applyBorder="1" applyAlignment="1">
      <alignment horizontal="center" vertical="center" shrinkToFit="1"/>
    </xf>
    <xf numFmtId="3" fontId="1" fillId="12" borderId="126" xfId="1" applyNumberFormat="1" applyFill="1" applyBorder="1" applyAlignment="1">
      <alignment horizontal="center" vertical="center" shrinkToFit="1"/>
    </xf>
    <xf numFmtId="3" fontId="1" fillId="12" borderId="127" xfId="1" applyNumberFormat="1" applyFill="1" applyBorder="1" applyAlignment="1">
      <alignment horizontal="center" vertical="center" shrinkToFit="1"/>
    </xf>
    <xf numFmtId="0" fontId="21" fillId="4" borderId="75" xfId="0" applyFont="1" applyFill="1" applyBorder="1" applyAlignment="1">
      <alignment horizontal="center" vertical="center" wrapText="1"/>
    </xf>
    <xf numFmtId="0" fontId="21" fillId="4" borderId="76" xfId="0" applyFont="1" applyFill="1" applyBorder="1" applyAlignment="1">
      <alignment horizontal="center" vertical="center" wrapText="1"/>
    </xf>
    <xf numFmtId="0" fontId="21" fillId="4" borderId="77" xfId="0" applyFont="1" applyFill="1" applyBorder="1" applyAlignment="1">
      <alignment horizontal="center" vertical="center" wrapText="1"/>
    </xf>
    <xf numFmtId="0" fontId="21" fillId="4" borderId="80" xfId="0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0" fontId="21" fillId="4" borderId="81" xfId="0" applyFont="1" applyFill="1" applyBorder="1" applyAlignment="1">
      <alignment horizontal="center" vertical="center" wrapText="1"/>
    </xf>
  </cellXfs>
  <cellStyles count="4">
    <cellStyle name="Collegamento ipertestuale" xfId="3" xr:uid="{00000000-0005-0000-0000-000000000000}"/>
    <cellStyle name="Normale" xfId="0" builtinId="0" customBuiltin="1"/>
    <cellStyle name="Percentuale" xfId="2" builtinId="5" customBuiltin="1"/>
    <cellStyle name="Valuta" xfId="1" builtinId="4" customBuiltin="1"/>
  </cellStyles>
  <dxfs count="0"/>
  <tableStyles count="0" defaultTableStyle="TableStyleMedium2" defaultPivotStyle="PivotStyleLight16"/>
  <colors>
    <mruColors>
      <color rgb="FFFF7979"/>
      <color rgb="FF0099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emf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sv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emf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emf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75259</xdr:colOff>
      <xdr:row>2</xdr:row>
      <xdr:rowOff>8284</xdr:rowOff>
    </xdr:from>
    <xdr:ext cx="3564020" cy="944218"/>
    <xdr:sp macro="" textlink="">
      <xdr:nvSpPr>
        <xdr:cNvPr id="4" name="CasellaDiTesto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633185" y="243469"/>
          <a:ext cx="3564020" cy="944218"/>
        </a:xfrm>
        <a:prstGeom prst="rect">
          <a:avLst/>
        </a:prstGeom>
      </xdr:spPr>
      <xdr:txBody>
        <a:bodyPr lIns="0" tIns="0" rIns="0" bIns="0"/>
        <a:lstStyle/>
        <a:p>
          <a:pPr lvl="0">
            <a:buNone/>
          </a:pPr>
          <a:r>
            <a:rPr lang="it-IT"/>
            <a:t>- Ordine minimo € 500,00 (iva escl.).</a:t>
          </a:r>
          <a:br>
            <a:rPr lang="it-IT"/>
          </a:br>
          <a:r>
            <a:rPr lang="it-IT"/>
            <a:t>- Consegna Porto Franco inclusa</a:t>
          </a:r>
        </a:p>
        <a:p>
          <a:pPr lvl="0">
            <a:buNone/>
          </a:pPr>
          <a:r>
            <a:rPr lang="it-IT"/>
            <a:t>- Pagamento a 30gg fine mese da data fattura.</a:t>
          </a:r>
        </a:p>
        <a:p>
          <a:pPr lvl="0">
            <a:buNone/>
          </a:pPr>
          <a:r>
            <a:rPr lang="it-IT"/>
            <a:t>Per ogni grafica scelta è consigliabile ordinare </a:t>
          </a:r>
        </a:p>
        <a:p>
          <a:pPr lvl="0">
            <a:buNone/>
          </a:pPr>
          <a:r>
            <a:rPr lang="it-IT"/>
            <a:t>almeno 2  pz per taglia.</a:t>
          </a:r>
          <a:br>
            <a:rPr lang="it-IT"/>
          </a:br>
          <a:r>
            <a:rPr lang="it-IT"/>
            <a:t>Curva taglie consigliata: 3S, 4M, 4L, 2XL, 1 XXL</a:t>
          </a:r>
        </a:p>
      </xdr:txBody>
    </xdr:sp>
    <xdr:clientData/>
  </xdr:oneCellAnchor>
  <xdr:twoCellAnchor editAs="oneCell">
    <xdr:from>
      <xdr:col>1</xdr:col>
      <xdr:colOff>147615</xdr:colOff>
      <xdr:row>13</xdr:row>
      <xdr:rowOff>318979</xdr:rowOff>
    </xdr:from>
    <xdr:to>
      <xdr:col>1</xdr:col>
      <xdr:colOff>2041500</xdr:colOff>
      <xdr:row>14</xdr:row>
      <xdr:rowOff>597695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499" y="4004932"/>
          <a:ext cx="1893885" cy="1217926"/>
        </a:xfrm>
        <a:prstGeom prst="rect">
          <a:avLst/>
        </a:prstGeom>
      </xdr:spPr>
    </xdr:pic>
    <xdr:clientData/>
  </xdr:twoCellAnchor>
  <xdr:twoCellAnchor editAs="oneCell">
    <xdr:from>
      <xdr:col>1</xdr:col>
      <xdr:colOff>158855</xdr:colOff>
      <xdr:row>11</xdr:row>
      <xdr:rowOff>301256</xdr:rowOff>
    </xdr:from>
    <xdr:to>
      <xdr:col>1</xdr:col>
      <xdr:colOff>2065065</xdr:colOff>
      <xdr:row>12</xdr:row>
      <xdr:rowOff>801597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346"/>
        <a:stretch/>
      </xdr:blipFill>
      <xdr:spPr>
        <a:xfrm>
          <a:off x="229739" y="2197396"/>
          <a:ext cx="1906210" cy="1395248"/>
        </a:xfrm>
        <a:prstGeom prst="rect">
          <a:avLst/>
        </a:prstGeom>
      </xdr:spPr>
    </xdr:pic>
    <xdr:clientData/>
  </xdr:twoCellAnchor>
  <xdr:twoCellAnchor editAs="oneCell">
    <xdr:from>
      <xdr:col>1</xdr:col>
      <xdr:colOff>239231</xdr:colOff>
      <xdr:row>17</xdr:row>
      <xdr:rowOff>272712</xdr:rowOff>
    </xdr:from>
    <xdr:to>
      <xdr:col>1</xdr:col>
      <xdr:colOff>2046767</xdr:colOff>
      <xdr:row>18</xdr:row>
      <xdr:rowOff>593651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115" y="4782689"/>
          <a:ext cx="1807536" cy="1260148"/>
        </a:xfrm>
        <a:prstGeom prst="rect">
          <a:avLst/>
        </a:prstGeom>
      </xdr:spPr>
    </xdr:pic>
    <xdr:clientData/>
  </xdr:twoCellAnchor>
  <xdr:twoCellAnchor editAs="oneCell">
    <xdr:from>
      <xdr:col>1</xdr:col>
      <xdr:colOff>216018</xdr:colOff>
      <xdr:row>65</xdr:row>
      <xdr:rowOff>34733</xdr:rowOff>
    </xdr:from>
    <xdr:to>
      <xdr:col>1</xdr:col>
      <xdr:colOff>1950045</xdr:colOff>
      <xdr:row>71</xdr:row>
      <xdr:rowOff>4376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902" y="10622989"/>
          <a:ext cx="1734027" cy="113922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73</xdr:row>
      <xdr:rowOff>121920</xdr:rowOff>
    </xdr:from>
    <xdr:to>
      <xdr:col>1</xdr:col>
      <xdr:colOff>1922975</xdr:colOff>
      <xdr:row>80</xdr:row>
      <xdr:rowOff>31950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346"/>
        <a:stretch/>
      </xdr:blipFill>
      <xdr:spPr>
        <a:xfrm>
          <a:off x="274320" y="13891260"/>
          <a:ext cx="1694375" cy="12435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2</xdr:col>
      <xdr:colOff>14091</xdr:colOff>
      <xdr:row>90</xdr:row>
      <xdr:rowOff>108404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04" b="10948"/>
        <a:stretch/>
      </xdr:blipFill>
      <xdr:spPr>
        <a:xfrm>
          <a:off x="45720" y="15293340"/>
          <a:ext cx="2178170" cy="144190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95</xdr:row>
      <xdr:rowOff>80275</xdr:rowOff>
    </xdr:from>
    <xdr:to>
      <xdr:col>1</xdr:col>
      <xdr:colOff>2122582</xdr:colOff>
      <xdr:row>101</xdr:row>
      <xdr:rowOff>6346</xdr:rowOff>
    </xdr:to>
    <xdr:pic>
      <xdr:nvPicPr>
        <xdr:cNvPr id="36" name="Immagin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349"/>
        <a:stretch/>
      </xdr:blipFill>
      <xdr:spPr>
        <a:xfrm>
          <a:off x="44302" y="20406182"/>
          <a:ext cx="2122582" cy="1095653"/>
        </a:xfrm>
        <a:prstGeom prst="rect">
          <a:avLst/>
        </a:prstGeom>
      </xdr:spPr>
    </xdr:pic>
    <xdr:clientData/>
  </xdr:twoCellAnchor>
  <xdr:twoCellAnchor editAs="oneCell">
    <xdr:from>
      <xdr:col>1</xdr:col>
      <xdr:colOff>274320</xdr:colOff>
      <xdr:row>104</xdr:row>
      <xdr:rowOff>8860</xdr:rowOff>
    </xdr:from>
    <xdr:to>
      <xdr:col>1</xdr:col>
      <xdr:colOff>1714320</xdr:colOff>
      <xdr:row>111</xdr:row>
      <xdr:rowOff>135239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98" b="20296"/>
        <a:stretch/>
      </xdr:blipFill>
      <xdr:spPr>
        <a:xfrm>
          <a:off x="345204" y="18199395"/>
          <a:ext cx="1440000" cy="1490891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</xdr:colOff>
      <xdr:row>113</xdr:row>
      <xdr:rowOff>68580</xdr:rowOff>
    </xdr:from>
    <xdr:to>
      <xdr:col>1</xdr:col>
      <xdr:colOff>2001540</xdr:colOff>
      <xdr:row>120</xdr:row>
      <xdr:rowOff>62830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21709380"/>
          <a:ext cx="1872000" cy="1327749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125</xdr:row>
      <xdr:rowOff>10278</xdr:rowOff>
    </xdr:from>
    <xdr:to>
      <xdr:col>1</xdr:col>
      <xdr:colOff>2076960</xdr:colOff>
      <xdr:row>130</xdr:row>
      <xdr:rowOff>145599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33" b="11751"/>
        <a:stretch/>
      </xdr:blipFill>
      <xdr:spPr>
        <a:xfrm>
          <a:off x="105262" y="23561394"/>
          <a:ext cx="2016000" cy="1109972"/>
        </a:xfrm>
        <a:prstGeom prst="rect">
          <a:avLst/>
        </a:prstGeom>
      </xdr:spPr>
    </xdr:pic>
    <xdr:clientData/>
  </xdr:twoCellAnchor>
  <xdr:twoCellAnchor editAs="oneCell">
    <xdr:from>
      <xdr:col>1</xdr:col>
      <xdr:colOff>460567</xdr:colOff>
      <xdr:row>134</xdr:row>
      <xdr:rowOff>177</xdr:rowOff>
    </xdr:from>
    <xdr:to>
      <xdr:col>1</xdr:col>
      <xdr:colOff>1809307</xdr:colOff>
      <xdr:row>141</xdr:row>
      <xdr:rowOff>15416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51" y="25792991"/>
          <a:ext cx="1348740" cy="1379751"/>
        </a:xfrm>
        <a:prstGeom prst="rect">
          <a:avLst/>
        </a:prstGeom>
      </xdr:spPr>
    </xdr:pic>
    <xdr:clientData/>
  </xdr:twoCellAnchor>
  <xdr:twoCellAnchor editAs="oneCell">
    <xdr:from>
      <xdr:col>1</xdr:col>
      <xdr:colOff>304446</xdr:colOff>
      <xdr:row>147</xdr:row>
      <xdr:rowOff>120857</xdr:rowOff>
    </xdr:from>
    <xdr:to>
      <xdr:col>1</xdr:col>
      <xdr:colOff>1917942</xdr:colOff>
      <xdr:row>155</xdr:row>
      <xdr:rowOff>109106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330" y="27862973"/>
          <a:ext cx="1613496" cy="1547691"/>
        </a:xfrm>
        <a:prstGeom prst="rect">
          <a:avLst/>
        </a:prstGeom>
      </xdr:spPr>
    </xdr:pic>
    <xdr:clientData/>
  </xdr:twoCellAnchor>
  <xdr:twoCellAnchor editAs="oneCell">
    <xdr:from>
      <xdr:col>1</xdr:col>
      <xdr:colOff>236220</xdr:colOff>
      <xdr:row>158</xdr:row>
      <xdr:rowOff>38100</xdr:rowOff>
    </xdr:from>
    <xdr:to>
      <xdr:col>1</xdr:col>
      <xdr:colOff>1928220</xdr:colOff>
      <xdr:row>165</xdr:row>
      <xdr:rowOff>41526</xdr:rowOff>
    </xdr:to>
    <xdr:pic>
      <xdr:nvPicPr>
        <xdr:cNvPr id="44" name="Immagin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52"/>
        <a:stretch/>
      </xdr:blipFill>
      <xdr:spPr>
        <a:xfrm>
          <a:off x="302072" y="37620693"/>
          <a:ext cx="1692000" cy="1320463"/>
        </a:xfrm>
        <a:prstGeom prst="rect">
          <a:avLst/>
        </a:prstGeom>
      </xdr:spPr>
    </xdr:pic>
    <xdr:clientData/>
  </xdr:twoCellAnchor>
  <xdr:twoCellAnchor editAs="oneCell">
    <xdr:from>
      <xdr:col>1</xdr:col>
      <xdr:colOff>50859</xdr:colOff>
      <xdr:row>168</xdr:row>
      <xdr:rowOff>68580</xdr:rowOff>
    </xdr:from>
    <xdr:to>
      <xdr:col>1</xdr:col>
      <xdr:colOff>2030182</xdr:colOff>
      <xdr:row>175</xdr:row>
      <xdr:rowOff>113043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43" y="31124510"/>
          <a:ext cx="1979323" cy="1408975"/>
        </a:xfrm>
        <a:prstGeom prst="rect">
          <a:avLst/>
        </a:prstGeom>
      </xdr:spPr>
    </xdr:pic>
    <xdr:clientData/>
  </xdr:twoCellAnchor>
  <xdr:twoCellAnchor editAs="oneCell">
    <xdr:from>
      <xdr:col>1</xdr:col>
      <xdr:colOff>437530</xdr:colOff>
      <xdr:row>185</xdr:row>
      <xdr:rowOff>159488</xdr:rowOff>
    </xdr:from>
    <xdr:to>
      <xdr:col>1</xdr:col>
      <xdr:colOff>1618630</xdr:colOff>
      <xdr:row>193</xdr:row>
      <xdr:rowOff>153787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915" y="43466488"/>
          <a:ext cx="1181100" cy="15573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622204</xdr:colOff>
      <xdr:row>196</xdr:row>
      <xdr:rowOff>71977</xdr:rowOff>
    </xdr:from>
    <xdr:to>
      <xdr:col>1</xdr:col>
      <xdr:colOff>1628044</xdr:colOff>
      <xdr:row>203</xdr:row>
      <xdr:rowOff>155796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056" y="45180496"/>
          <a:ext cx="1005840" cy="14008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99617</xdr:colOff>
      <xdr:row>15</xdr:row>
      <xdr:rowOff>69323</xdr:rowOff>
    </xdr:from>
    <xdr:to>
      <xdr:col>1</xdr:col>
      <xdr:colOff>1975882</xdr:colOff>
      <xdr:row>16</xdr:row>
      <xdr:rowOff>618778</xdr:rowOff>
    </xdr:to>
    <xdr:pic>
      <xdr:nvPicPr>
        <xdr:cNvPr id="51" name="Immagin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01" y="5633695"/>
          <a:ext cx="1876265" cy="1329176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230</xdr:row>
      <xdr:rowOff>119596</xdr:rowOff>
    </xdr:from>
    <xdr:to>
      <xdr:col>1</xdr:col>
      <xdr:colOff>1774257</xdr:colOff>
      <xdr:row>231</xdr:row>
      <xdr:rowOff>372138</xdr:rowOff>
    </xdr:to>
    <xdr:pic>
      <xdr:nvPicPr>
        <xdr:cNvPr id="53" name="Immagin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84" y="53991224"/>
          <a:ext cx="1202757" cy="837334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234</xdr:row>
      <xdr:rowOff>30480</xdr:rowOff>
    </xdr:from>
    <xdr:to>
      <xdr:col>1</xdr:col>
      <xdr:colOff>1333500</xdr:colOff>
      <xdr:row>234</xdr:row>
      <xdr:rowOff>1356360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" y="51617880"/>
          <a:ext cx="815340" cy="1325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480060</xdr:colOff>
      <xdr:row>233</xdr:row>
      <xdr:rowOff>68580</xdr:rowOff>
    </xdr:from>
    <xdr:to>
      <xdr:col>1</xdr:col>
      <xdr:colOff>1407997</xdr:colOff>
      <xdr:row>233</xdr:row>
      <xdr:rowOff>1264920</xdr:rowOff>
    </xdr:to>
    <xdr:pic>
      <xdr:nvPicPr>
        <xdr:cNvPr id="56" name="Immagin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" y="50208180"/>
          <a:ext cx="927937" cy="11963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134679</xdr:colOff>
      <xdr:row>231</xdr:row>
      <xdr:rowOff>726558</xdr:rowOff>
    </xdr:from>
    <xdr:to>
      <xdr:col>1</xdr:col>
      <xdr:colOff>1748175</xdr:colOff>
      <xdr:row>233</xdr:row>
      <xdr:rowOff>63741</xdr:rowOff>
    </xdr:to>
    <xdr:pic>
      <xdr:nvPicPr>
        <xdr:cNvPr id="57" name="Immagin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563" y="54793116"/>
          <a:ext cx="1613496" cy="15087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304800</xdr:colOff>
      <xdr:row>238</xdr:row>
      <xdr:rowOff>304800</xdr:rowOff>
    </xdr:to>
    <xdr:sp macro="" textlink="">
      <xdr:nvSpPr>
        <xdr:cNvPr id="1025" name="AutoShape 1" descr="blob:https://web.whatsapp.com/6fe20c65-8c5f-4217-b280-411fb395e95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45720" y="48516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496186</xdr:colOff>
      <xdr:row>237</xdr:row>
      <xdr:rowOff>88604</xdr:rowOff>
    </xdr:from>
    <xdr:to>
      <xdr:col>1</xdr:col>
      <xdr:colOff>1745512</xdr:colOff>
      <xdr:row>237</xdr:row>
      <xdr:rowOff>1337930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070" y="51895744"/>
          <a:ext cx="1249326" cy="1249326"/>
        </a:xfrm>
        <a:prstGeom prst="rect">
          <a:avLst/>
        </a:prstGeom>
      </xdr:spPr>
    </xdr:pic>
    <xdr:clientData/>
  </xdr:twoCellAnchor>
  <xdr:twoCellAnchor editAs="oneCell">
    <xdr:from>
      <xdr:col>1</xdr:col>
      <xdr:colOff>398720</xdr:colOff>
      <xdr:row>45</xdr:row>
      <xdr:rowOff>97466</xdr:rowOff>
    </xdr:from>
    <xdr:to>
      <xdr:col>1</xdr:col>
      <xdr:colOff>1444255</xdr:colOff>
      <xdr:row>46</xdr:row>
      <xdr:rowOff>684652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43022" y="12360350"/>
          <a:ext cx="1045535" cy="1384628"/>
        </a:xfrm>
        <a:prstGeom prst="rect">
          <a:avLst/>
        </a:prstGeom>
      </xdr:spPr>
    </xdr:pic>
    <xdr:clientData/>
  </xdr:twoCellAnchor>
  <xdr:twoCellAnchor editAs="oneCell">
    <xdr:from>
      <xdr:col>1</xdr:col>
      <xdr:colOff>469605</xdr:colOff>
      <xdr:row>47</xdr:row>
      <xdr:rowOff>62024</xdr:rowOff>
    </xdr:from>
    <xdr:to>
      <xdr:col>1</xdr:col>
      <xdr:colOff>1452934</xdr:colOff>
      <xdr:row>48</xdr:row>
      <xdr:rowOff>655676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489" y="10659140"/>
          <a:ext cx="983329" cy="1391094"/>
        </a:xfrm>
        <a:prstGeom prst="rect">
          <a:avLst/>
        </a:prstGeom>
      </xdr:spPr>
    </xdr:pic>
    <xdr:clientData/>
  </xdr:twoCellAnchor>
  <xdr:twoCellAnchor editAs="oneCell">
    <xdr:from>
      <xdr:col>1</xdr:col>
      <xdr:colOff>575931</xdr:colOff>
      <xdr:row>238</xdr:row>
      <xdr:rowOff>99362</xdr:rowOff>
    </xdr:from>
    <xdr:to>
      <xdr:col>1</xdr:col>
      <xdr:colOff>1509423</xdr:colOff>
      <xdr:row>238</xdr:row>
      <xdr:rowOff>1353422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20233" y="49168618"/>
          <a:ext cx="933492" cy="1254060"/>
        </a:xfrm>
        <a:prstGeom prst="rect">
          <a:avLst/>
        </a:prstGeom>
      </xdr:spPr>
    </xdr:pic>
    <xdr:clientData/>
  </xdr:twoCellAnchor>
  <xdr:twoCellAnchor editAs="oneCell">
    <xdr:from>
      <xdr:col>1</xdr:col>
      <xdr:colOff>930349</xdr:colOff>
      <xdr:row>1</xdr:row>
      <xdr:rowOff>17720</xdr:rowOff>
    </xdr:from>
    <xdr:to>
      <xdr:col>2</xdr:col>
      <xdr:colOff>194930</xdr:colOff>
      <xdr:row>9</xdr:row>
      <xdr:rowOff>26580</xdr:rowOff>
    </xdr:to>
    <xdr:pic>
      <xdr:nvPicPr>
        <xdr:cNvPr id="54" name="Immagin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651" y="70883"/>
          <a:ext cx="1426534" cy="1426534"/>
        </a:xfrm>
        <a:prstGeom prst="rect">
          <a:avLst/>
        </a:prstGeom>
      </xdr:spPr>
    </xdr:pic>
    <xdr:clientData/>
  </xdr:twoCellAnchor>
  <xdr:twoCellAnchor editAs="oneCell">
    <xdr:from>
      <xdr:col>1</xdr:col>
      <xdr:colOff>540488</xdr:colOff>
      <xdr:row>49</xdr:row>
      <xdr:rowOff>27826</xdr:rowOff>
    </xdr:from>
    <xdr:to>
      <xdr:col>1</xdr:col>
      <xdr:colOff>1453116</xdr:colOff>
      <xdr:row>56</xdr:row>
      <xdr:rowOff>138751</xdr:rowOff>
    </xdr:to>
    <xdr:pic>
      <xdr:nvPicPr>
        <xdr:cNvPr id="61" name="Immagine 60">
          <a:extLst>
            <a:ext uri="{FF2B5EF4-FFF2-40B4-BE49-F238E27FC236}">
              <a16:creationId xmlns:a16="http://schemas.microsoft.com/office/drawing/2014/main" id="{317C1B11-E793-4D8B-9CB4-F21D1AE8E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11372" y="13336245"/>
          <a:ext cx="912628" cy="1475436"/>
        </a:xfrm>
        <a:prstGeom prst="rect">
          <a:avLst/>
        </a:prstGeom>
      </xdr:spPr>
    </xdr:pic>
    <xdr:clientData/>
  </xdr:twoCellAnchor>
  <xdr:twoCellAnchor editAs="oneCell">
    <xdr:from>
      <xdr:col>1</xdr:col>
      <xdr:colOff>708837</xdr:colOff>
      <xdr:row>229</xdr:row>
      <xdr:rowOff>115186</xdr:rowOff>
    </xdr:from>
    <xdr:to>
      <xdr:col>1</xdr:col>
      <xdr:colOff>1382232</xdr:colOff>
      <xdr:row>229</xdr:row>
      <xdr:rowOff>1198234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954D7048-D491-4F8C-8CAC-DD411A968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79721" y="44275744"/>
          <a:ext cx="673395" cy="1083048"/>
        </a:xfrm>
        <a:prstGeom prst="rect">
          <a:avLst/>
        </a:prstGeom>
      </xdr:spPr>
    </xdr:pic>
    <xdr:clientData/>
  </xdr:twoCellAnchor>
  <xdr:twoCellAnchor editAs="oneCell">
    <xdr:from>
      <xdr:col>1</xdr:col>
      <xdr:colOff>220285</xdr:colOff>
      <xdr:row>213</xdr:row>
      <xdr:rowOff>42221</xdr:rowOff>
    </xdr:from>
    <xdr:to>
      <xdr:col>1</xdr:col>
      <xdr:colOff>1676400</xdr:colOff>
      <xdr:row>218</xdr:row>
      <xdr:rowOff>162275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68F61B5-232D-4F49-BB27-F3230A23C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96779" y="47843445"/>
          <a:ext cx="1046564" cy="1456115"/>
        </a:xfrm>
        <a:prstGeom prst="rect">
          <a:avLst/>
        </a:prstGeom>
      </xdr:spPr>
    </xdr:pic>
    <xdr:clientData/>
  </xdr:twoCellAnchor>
  <xdr:twoCellAnchor editAs="oneCell">
    <xdr:from>
      <xdr:col>1</xdr:col>
      <xdr:colOff>404518</xdr:colOff>
      <xdr:row>206</xdr:row>
      <xdr:rowOff>59912</xdr:rowOff>
    </xdr:from>
    <xdr:to>
      <xdr:col>1</xdr:col>
      <xdr:colOff>1595852</xdr:colOff>
      <xdr:row>212</xdr:row>
      <xdr:rowOff>136728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D345C09-738F-4432-9435-A57994A00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370" y="46739468"/>
          <a:ext cx="1191334" cy="1195729"/>
        </a:xfrm>
        <a:prstGeom prst="rect">
          <a:avLst/>
        </a:prstGeom>
      </xdr:spPr>
    </xdr:pic>
    <xdr:clientData/>
  </xdr:twoCellAnchor>
  <xdr:twoCellAnchor editAs="oneCell">
    <xdr:from>
      <xdr:col>1</xdr:col>
      <xdr:colOff>381315</xdr:colOff>
      <xdr:row>224</xdr:row>
      <xdr:rowOff>9409</xdr:rowOff>
    </xdr:from>
    <xdr:to>
      <xdr:col>1</xdr:col>
      <xdr:colOff>1497659</xdr:colOff>
      <xdr:row>228</xdr:row>
      <xdr:rowOff>100726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44F93935-2203-46D4-9D94-D7BDC8C72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167" y="50066224"/>
          <a:ext cx="1116344" cy="837258"/>
        </a:xfrm>
        <a:prstGeom prst="rect">
          <a:avLst/>
        </a:prstGeom>
      </xdr:spPr>
    </xdr:pic>
    <xdr:clientData/>
  </xdr:twoCellAnchor>
  <xdr:twoCellAnchor editAs="oneCell">
    <xdr:from>
      <xdr:col>1</xdr:col>
      <xdr:colOff>442147</xdr:colOff>
      <xdr:row>219</xdr:row>
      <xdr:rowOff>17873</xdr:rowOff>
    </xdr:from>
    <xdr:to>
      <xdr:col>1</xdr:col>
      <xdr:colOff>1608666</xdr:colOff>
      <xdr:row>223</xdr:row>
      <xdr:rowOff>143497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5113D33E-607C-4DD1-90CE-C4C452EC0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999" y="49133947"/>
          <a:ext cx="1166519" cy="874890"/>
        </a:xfrm>
        <a:prstGeom prst="rect">
          <a:avLst/>
        </a:prstGeom>
      </xdr:spPr>
    </xdr:pic>
    <xdr:clientData/>
  </xdr:twoCellAnchor>
  <xdr:twoCellAnchor editAs="oneCell">
    <xdr:from>
      <xdr:col>1</xdr:col>
      <xdr:colOff>733779</xdr:colOff>
      <xdr:row>35</xdr:row>
      <xdr:rowOff>9408</xdr:rowOff>
    </xdr:from>
    <xdr:to>
      <xdr:col>1</xdr:col>
      <xdr:colOff>1241779</xdr:colOff>
      <xdr:row>38</xdr:row>
      <xdr:rowOff>67961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B6E37D96-B37B-4E5B-9840-87B2A67CB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99631" y="10075334"/>
          <a:ext cx="508000" cy="622998"/>
        </a:xfrm>
        <a:prstGeom prst="rect">
          <a:avLst/>
        </a:prstGeom>
      </xdr:spPr>
    </xdr:pic>
    <xdr:clientData/>
  </xdr:twoCellAnchor>
  <xdr:twoCellAnchor editAs="oneCell">
    <xdr:from>
      <xdr:col>1</xdr:col>
      <xdr:colOff>714963</xdr:colOff>
      <xdr:row>39</xdr:row>
      <xdr:rowOff>122296</xdr:rowOff>
    </xdr:from>
    <xdr:to>
      <xdr:col>1</xdr:col>
      <xdr:colOff>1435095</xdr:colOff>
      <xdr:row>44</xdr:row>
      <xdr:rowOff>56144</xdr:rowOff>
    </xdr:to>
    <xdr:pic>
      <xdr:nvPicPr>
        <xdr:cNvPr id="52" name="Immagine 51">
          <a:extLst>
            <a:ext uri="{FF2B5EF4-FFF2-40B4-BE49-F238E27FC236}">
              <a16:creationId xmlns:a16="http://schemas.microsoft.com/office/drawing/2014/main" id="{C76BBB0C-5C57-49E5-BF07-2C00FC129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80815" y="10912592"/>
          <a:ext cx="720132" cy="874589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592667</xdr:colOff>
      <xdr:row>57</xdr:row>
      <xdr:rowOff>141111</xdr:rowOff>
    </xdr:from>
    <xdr:to>
      <xdr:col>1</xdr:col>
      <xdr:colOff>1390625</xdr:colOff>
      <xdr:row>62</xdr:row>
      <xdr:rowOff>53091</xdr:rowOff>
    </xdr:to>
    <xdr:pic>
      <xdr:nvPicPr>
        <xdr:cNvPr id="58" name="Immagine 57">
          <a:extLst>
            <a:ext uri="{FF2B5EF4-FFF2-40B4-BE49-F238E27FC236}">
              <a16:creationId xmlns:a16="http://schemas.microsoft.com/office/drawing/2014/main" id="{E43310B5-7A65-448A-A4BB-E3FD382F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58519" y="16716963"/>
          <a:ext cx="797958" cy="852720"/>
        </a:xfrm>
        <a:prstGeom prst="rect">
          <a:avLst/>
        </a:prstGeom>
      </xdr:spPr>
    </xdr:pic>
    <xdr:clientData/>
  </xdr:twoCellAnchor>
  <xdr:twoCellAnchor editAs="oneCell">
    <xdr:from>
      <xdr:col>1</xdr:col>
      <xdr:colOff>430209</xdr:colOff>
      <xdr:row>236</xdr:row>
      <xdr:rowOff>30572</xdr:rowOff>
    </xdr:from>
    <xdr:to>
      <xdr:col>1</xdr:col>
      <xdr:colOff>1728431</xdr:colOff>
      <xdr:row>236</xdr:row>
      <xdr:rowOff>1417888</xdr:rowOff>
    </xdr:to>
    <xdr:pic>
      <xdr:nvPicPr>
        <xdr:cNvPr id="59" name="Immagine 58">
          <a:extLst>
            <a:ext uri="{FF2B5EF4-FFF2-40B4-BE49-F238E27FC236}">
              <a16:creationId xmlns:a16="http://schemas.microsoft.com/office/drawing/2014/main" id="{38D31B28-CD3A-44E4-97E9-CAB9F258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98594" y="63804110"/>
          <a:ext cx="1298222" cy="1387316"/>
        </a:xfrm>
        <a:prstGeom prst="rect">
          <a:avLst/>
        </a:prstGeom>
      </xdr:spPr>
    </xdr:pic>
    <xdr:clientData/>
  </xdr:twoCellAnchor>
  <xdr:twoCellAnchor editAs="oneCell">
    <xdr:from>
      <xdr:col>1</xdr:col>
      <xdr:colOff>545630</xdr:colOff>
      <xdr:row>235</xdr:row>
      <xdr:rowOff>37629</xdr:rowOff>
    </xdr:from>
    <xdr:to>
      <xdr:col>1</xdr:col>
      <xdr:colOff>1783595</xdr:colOff>
      <xdr:row>235</xdr:row>
      <xdr:rowOff>1343914</xdr:rowOff>
    </xdr:to>
    <xdr:pic>
      <xdr:nvPicPr>
        <xdr:cNvPr id="60" name="Immagine 59">
          <a:extLst>
            <a:ext uri="{FF2B5EF4-FFF2-40B4-BE49-F238E27FC236}">
              <a16:creationId xmlns:a16="http://schemas.microsoft.com/office/drawing/2014/main" id="{C130A39C-EDB9-4A2F-8714-222C9DF92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11482" y="57921407"/>
          <a:ext cx="1237965" cy="1306285"/>
        </a:xfrm>
        <a:prstGeom prst="rect">
          <a:avLst/>
        </a:prstGeom>
      </xdr:spPr>
    </xdr:pic>
    <xdr:clientData/>
  </xdr:twoCellAnchor>
  <xdr:twoCellAnchor editAs="oneCell">
    <xdr:from>
      <xdr:col>1</xdr:col>
      <xdr:colOff>1834445</xdr:colOff>
      <xdr:row>19</xdr:row>
      <xdr:rowOff>122297</xdr:rowOff>
    </xdr:from>
    <xdr:to>
      <xdr:col>2</xdr:col>
      <xdr:colOff>400244</xdr:colOff>
      <xdr:row>22</xdr:row>
      <xdr:rowOff>78088</xdr:rowOff>
    </xdr:to>
    <xdr:pic>
      <xdr:nvPicPr>
        <xdr:cNvPr id="62" name="Immagine 61">
          <a:extLst>
            <a:ext uri="{FF2B5EF4-FFF2-40B4-BE49-F238E27FC236}">
              <a16:creationId xmlns:a16="http://schemas.microsoft.com/office/drawing/2014/main" id="{1EF863D2-E853-4275-BD51-0E965D94F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0297" y="9106371"/>
          <a:ext cx="729503" cy="520236"/>
        </a:xfrm>
        <a:prstGeom prst="rect">
          <a:avLst/>
        </a:prstGeom>
      </xdr:spPr>
    </xdr:pic>
    <xdr:clientData/>
  </xdr:twoCellAnchor>
  <xdr:oneCellAnchor>
    <xdr:from>
      <xdr:col>1</xdr:col>
      <xdr:colOff>1730964</xdr:colOff>
      <xdr:row>26</xdr:row>
      <xdr:rowOff>169333</xdr:rowOff>
    </xdr:from>
    <xdr:ext cx="729503" cy="520236"/>
    <xdr:pic>
      <xdr:nvPicPr>
        <xdr:cNvPr id="63" name="Immagine 62">
          <a:extLst>
            <a:ext uri="{FF2B5EF4-FFF2-40B4-BE49-F238E27FC236}">
              <a16:creationId xmlns:a16="http://schemas.microsoft.com/office/drawing/2014/main" id="{7E95E3D9-8E13-46CA-9B14-70DA1E9E1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816" y="10423407"/>
          <a:ext cx="729503" cy="520236"/>
        </a:xfrm>
        <a:prstGeom prst="rect">
          <a:avLst/>
        </a:prstGeom>
      </xdr:spPr>
    </xdr:pic>
    <xdr:clientData/>
  </xdr:oneCellAnchor>
  <xdr:twoCellAnchor editAs="oneCell">
    <xdr:from>
      <xdr:col>1</xdr:col>
      <xdr:colOff>1693334</xdr:colOff>
      <xdr:row>207</xdr:row>
      <xdr:rowOff>18815</xdr:rowOff>
    </xdr:from>
    <xdr:to>
      <xdr:col>2</xdr:col>
      <xdr:colOff>259133</xdr:colOff>
      <xdr:row>209</xdr:row>
      <xdr:rowOff>166079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id="{F840B17A-E6FA-4C63-AE8C-B7381E4C8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186" y="48890296"/>
          <a:ext cx="729503" cy="520236"/>
        </a:xfrm>
        <a:prstGeom prst="rect">
          <a:avLst/>
        </a:prstGeom>
      </xdr:spPr>
    </xdr:pic>
    <xdr:clientData/>
  </xdr:twoCellAnchor>
  <xdr:twoCellAnchor editAs="oneCell">
    <xdr:from>
      <xdr:col>1</xdr:col>
      <xdr:colOff>1678282</xdr:colOff>
      <xdr:row>214</xdr:row>
      <xdr:rowOff>116651</xdr:rowOff>
    </xdr:from>
    <xdr:to>
      <xdr:col>2</xdr:col>
      <xdr:colOff>244081</xdr:colOff>
      <xdr:row>217</xdr:row>
      <xdr:rowOff>85175</xdr:rowOff>
    </xdr:to>
    <xdr:pic>
      <xdr:nvPicPr>
        <xdr:cNvPr id="68" name="Immagine 67">
          <a:extLst>
            <a:ext uri="{FF2B5EF4-FFF2-40B4-BE49-F238E27FC236}">
              <a16:creationId xmlns:a16="http://schemas.microsoft.com/office/drawing/2014/main" id="{9BF35665-CDF9-4C14-8E67-2202D9EAF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134" y="50305170"/>
          <a:ext cx="729503" cy="520236"/>
        </a:xfrm>
        <a:prstGeom prst="rect">
          <a:avLst/>
        </a:prstGeom>
      </xdr:spPr>
    </xdr:pic>
    <xdr:clientData/>
  </xdr:twoCellAnchor>
  <xdr:twoCellAnchor editAs="oneCell">
    <xdr:from>
      <xdr:col>1</xdr:col>
      <xdr:colOff>1512277</xdr:colOff>
      <xdr:row>219</xdr:row>
      <xdr:rowOff>101889</xdr:rowOff>
    </xdr:from>
    <xdr:to>
      <xdr:col>2</xdr:col>
      <xdr:colOff>78076</xdr:colOff>
      <xdr:row>222</xdr:row>
      <xdr:rowOff>52108</xdr:rowOff>
    </xdr:to>
    <xdr:pic>
      <xdr:nvPicPr>
        <xdr:cNvPr id="69" name="Immagine 68">
          <a:extLst>
            <a:ext uri="{FF2B5EF4-FFF2-40B4-BE49-F238E27FC236}">
              <a16:creationId xmlns:a16="http://schemas.microsoft.com/office/drawing/2014/main" id="{DC09A210-D7C9-46BA-AEA3-D09BF5C17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0662" y="53656812"/>
          <a:ext cx="734568" cy="534709"/>
        </a:xfrm>
        <a:prstGeom prst="rect">
          <a:avLst/>
        </a:prstGeom>
      </xdr:spPr>
    </xdr:pic>
    <xdr:clientData/>
  </xdr:twoCellAnchor>
  <xdr:twoCellAnchor editAs="oneCell">
    <xdr:from>
      <xdr:col>1</xdr:col>
      <xdr:colOff>1672637</xdr:colOff>
      <xdr:row>225</xdr:row>
      <xdr:rowOff>35748</xdr:rowOff>
    </xdr:from>
    <xdr:to>
      <xdr:col>2</xdr:col>
      <xdr:colOff>238436</xdr:colOff>
      <xdr:row>227</xdr:row>
      <xdr:rowOff>183845</xdr:rowOff>
    </xdr:to>
    <xdr:pic>
      <xdr:nvPicPr>
        <xdr:cNvPr id="70" name="Immagine 69">
          <a:extLst>
            <a:ext uri="{FF2B5EF4-FFF2-40B4-BE49-F238E27FC236}">
              <a16:creationId xmlns:a16="http://schemas.microsoft.com/office/drawing/2014/main" id="{C88D8457-E3E7-44DB-BF9E-4C07885C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8489" y="52284489"/>
          <a:ext cx="729503" cy="520236"/>
        </a:xfrm>
        <a:prstGeom prst="rect">
          <a:avLst/>
        </a:prstGeom>
      </xdr:spPr>
    </xdr:pic>
    <xdr:clientData/>
  </xdr:twoCellAnchor>
  <xdr:twoCellAnchor editAs="oneCell">
    <xdr:from>
      <xdr:col>1</xdr:col>
      <xdr:colOff>85949</xdr:colOff>
      <xdr:row>143</xdr:row>
      <xdr:rowOff>180644</xdr:rowOff>
    </xdr:from>
    <xdr:to>
      <xdr:col>1</xdr:col>
      <xdr:colOff>2068285</xdr:colOff>
      <xdr:row>146</xdr:row>
      <xdr:rowOff>321039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CA9685A2-B339-486F-BEC7-028C8E698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53985" y="35205430"/>
          <a:ext cx="1982336" cy="1405859"/>
        </a:xfrm>
        <a:prstGeom prst="rect">
          <a:avLst/>
        </a:prstGeom>
      </xdr:spPr>
    </xdr:pic>
    <xdr:clientData/>
  </xdr:twoCellAnchor>
  <xdr:twoCellAnchor editAs="oneCell">
    <xdr:from>
      <xdr:col>1</xdr:col>
      <xdr:colOff>238300</xdr:colOff>
      <xdr:row>25</xdr:row>
      <xdr:rowOff>115884</xdr:rowOff>
    </xdr:from>
    <xdr:to>
      <xdr:col>1</xdr:col>
      <xdr:colOff>1680307</xdr:colOff>
      <xdr:row>35</xdr:row>
      <xdr:rowOff>3490</xdr:rowOff>
    </xdr:to>
    <xdr:pic>
      <xdr:nvPicPr>
        <xdr:cNvPr id="14" name="Elemento grafico 13">
          <a:extLst>
            <a:ext uri="{FF2B5EF4-FFF2-40B4-BE49-F238E27FC236}">
              <a16:creationId xmlns:a16="http://schemas.microsoft.com/office/drawing/2014/main" id="{E107FCA5-7B31-431C-8B9C-BD45F8B62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7"/>
            </a:ext>
          </a:extLst>
        </a:blip>
        <a:stretch>
          <a:fillRect/>
        </a:stretch>
      </xdr:blipFill>
      <xdr:spPr>
        <a:xfrm>
          <a:off x="306685" y="10285653"/>
          <a:ext cx="1442007" cy="1841452"/>
        </a:xfrm>
        <a:prstGeom prst="rect">
          <a:avLst/>
        </a:prstGeom>
      </xdr:spPr>
    </xdr:pic>
    <xdr:clientData/>
  </xdr:twoCellAnchor>
  <xdr:twoCellAnchor editAs="oneCell">
    <xdr:from>
      <xdr:col>1</xdr:col>
      <xdr:colOff>173159</xdr:colOff>
      <xdr:row>18</xdr:row>
      <xdr:rowOff>862449</xdr:rowOff>
    </xdr:from>
    <xdr:to>
      <xdr:col>1</xdr:col>
      <xdr:colOff>1992923</xdr:colOff>
      <xdr:row>25</xdr:row>
      <xdr:rowOff>39078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225F571-E55B-4EA8-85D3-6E631A82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44" y="8922064"/>
          <a:ext cx="1819764" cy="1286783"/>
        </a:xfrm>
        <a:prstGeom prst="rect">
          <a:avLst/>
        </a:prstGeom>
      </xdr:spPr>
    </xdr:pic>
    <xdr:clientData/>
  </xdr:twoCellAnchor>
  <xdr:twoCellAnchor editAs="oneCell">
    <xdr:from>
      <xdr:col>1</xdr:col>
      <xdr:colOff>361462</xdr:colOff>
      <xdr:row>178</xdr:row>
      <xdr:rowOff>60569</xdr:rowOff>
    </xdr:from>
    <xdr:to>
      <xdr:col>1</xdr:col>
      <xdr:colOff>1367693</xdr:colOff>
      <xdr:row>183</xdr:row>
      <xdr:rowOff>143909</xdr:rowOff>
    </xdr:to>
    <xdr:pic>
      <xdr:nvPicPr>
        <xdr:cNvPr id="64" name="Immagine 63">
          <a:extLst>
            <a:ext uri="{FF2B5EF4-FFF2-40B4-BE49-F238E27FC236}">
              <a16:creationId xmlns:a16="http://schemas.microsoft.com/office/drawing/2014/main" id="{0CC11AC9-9BE0-4529-8A26-F8E7D72E2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29847" y="43650877"/>
          <a:ext cx="1006231" cy="1138417"/>
        </a:xfrm>
        <a:prstGeom prst="rect">
          <a:avLst/>
        </a:prstGeom>
      </xdr:spPr>
    </xdr:pic>
    <xdr:clientData/>
  </xdr:twoCellAnchor>
  <xdr:twoCellAnchor editAs="oneCell">
    <xdr:from>
      <xdr:col>1</xdr:col>
      <xdr:colOff>1572847</xdr:colOff>
      <xdr:row>177</xdr:row>
      <xdr:rowOff>293076</xdr:rowOff>
    </xdr:from>
    <xdr:to>
      <xdr:col>1</xdr:col>
      <xdr:colOff>2019392</xdr:colOff>
      <xdr:row>181</xdr:row>
      <xdr:rowOff>146182</xdr:rowOff>
    </xdr:to>
    <xdr:pic>
      <xdr:nvPicPr>
        <xdr:cNvPr id="66" name="Immagine 65">
          <a:extLst>
            <a:ext uri="{FF2B5EF4-FFF2-40B4-BE49-F238E27FC236}">
              <a16:creationId xmlns:a16="http://schemas.microsoft.com/office/drawing/2014/main" id="{1534B78B-1062-4F72-929D-C91584563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1015017">
          <a:off x="1641232" y="43600076"/>
          <a:ext cx="446545" cy="808341"/>
        </a:xfrm>
        <a:prstGeom prst="rect">
          <a:avLst/>
        </a:prstGeom>
      </xdr:spPr>
    </xdr:pic>
    <xdr:clientData/>
  </xdr:twoCellAnchor>
  <xdr:twoCellAnchor editAs="oneCell">
    <xdr:from>
      <xdr:col>1</xdr:col>
      <xdr:colOff>616085</xdr:colOff>
      <xdr:row>205</xdr:row>
      <xdr:rowOff>18842</xdr:rowOff>
    </xdr:from>
    <xdr:to>
      <xdr:col>1</xdr:col>
      <xdr:colOff>1272012</xdr:colOff>
      <xdr:row>205</xdr:row>
      <xdr:rowOff>948448</xdr:rowOff>
    </xdr:to>
    <xdr:pic>
      <xdr:nvPicPr>
        <xdr:cNvPr id="67" name="Immagine 66">
          <a:extLst>
            <a:ext uri="{FF2B5EF4-FFF2-40B4-BE49-F238E27FC236}">
              <a16:creationId xmlns:a16="http://schemas.microsoft.com/office/drawing/2014/main" id="{6ACC565F-D2A5-4A41-8CCB-26624CEA6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80936" y="48811161"/>
          <a:ext cx="655927" cy="929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0</xdr:rowOff>
    </xdr:from>
    <xdr:to>
      <xdr:col>0</xdr:col>
      <xdr:colOff>998220</xdr:colOff>
      <xdr:row>7</xdr:row>
      <xdr:rowOff>91440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93420"/>
          <a:ext cx="883920" cy="883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4"/>
  <sheetViews>
    <sheetView tabSelected="1" zoomScale="94" zoomScaleNormal="94" workbookViewId="0">
      <selection activeCell="G219" sqref="G219"/>
    </sheetView>
  </sheetViews>
  <sheetFormatPr defaultRowHeight="14.4" x14ac:dyDescent="0.3"/>
  <cols>
    <col min="1" max="1" width="1" style="111" customWidth="1"/>
    <col min="2" max="2" width="31.5546875" style="14" customWidth="1"/>
    <col min="3" max="3" width="21.6640625" style="14" bestFit="1" customWidth="1"/>
    <col min="4" max="4" width="23.109375" style="14" customWidth="1"/>
    <col min="5" max="5" width="14.44140625" style="14" bestFit="1" customWidth="1"/>
    <col min="6" max="8" width="9.44140625" style="14" customWidth="1"/>
    <col min="9" max="9" width="11.109375" style="14" customWidth="1"/>
    <col min="10" max="11" width="9.44140625" style="14" customWidth="1"/>
    <col min="12" max="16" width="8.88671875" style="14" customWidth="1"/>
    <col min="17" max="17" width="9.44140625" style="14" customWidth="1"/>
    <col min="18" max="18" width="9.44140625" style="3" customWidth="1"/>
    <col min="19" max="19" width="0.6640625" style="1" customWidth="1"/>
    <col min="20" max="20" width="8.88671875" style="3" customWidth="1"/>
    <col min="21" max="21" width="4.5546875" style="3" bestFit="1" customWidth="1"/>
    <col min="22" max="24" width="8.88671875" style="3" customWidth="1"/>
    <col min="25" max="25" width="8.88671875" customWidth="1"/>
  </cols>
  <sheetData>
    <row r="1" spans="1:21" ht="4.6500000000000004" customHeight="1" x14ac:dyDescent="0.3">
      <c r="A1" s="112"/>
      <c r="B1" s="97"/>
      <c r="C1" s="97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9"/>
      <c r="S1" s="100"/>
      <c r="T1" s="2"/>
    </row>
    <row r="2" spans="1:21" x14ac:dyDescent="0.3">
      <c r="A2" s="112"/>
      <c r="B2" s="97"/>
      <c r="C2" s="97"/>
      <c r="D2" s="103"/>
      <c r="E2" s="341" t="s">
        <v>0</v>
      </c>
      <c r="F2" s="341"/>
      <c r="G2" s="341"/>
      <c r="H2" s="341"/>
      <c r="I2" s="341"/>
      <c r="J2" s="341"/>
      <c r="K2" s="249"/>
      <c r="L2" s="240" t="s">
        <v>1</v>
      </c>
      <c r="M2" s="240"/>
      <c r="N2" s="240"/>
      <c r="O2" s="240"/>
      <c r="P2" s="240"/>
      <c r="Q2" s="103"/>
      <c r="R2" s="104"/>
      <c r="S2" s="100"/>
      <c r="T2" s="2"/>
    </row>
    <row r="3" spans="1:21" ht="15" customHeight="1" x14ac:dyDescent="0.3">
      <c r="A3" s="112"/>
      <c r="B3" s="97"/>
      <c r="C3" s="101"/>
      <c r="D3" s="105" t="s">
        <v>2</v>
      </c>
      <c r="E3" s="342"/>
      <c r="F3" s="342"/>
      <c r="G3" s="342"/>
      <c r="H3" s="342"/>
      <c r="I3" s="342"/>
      <c r="J3" s="342"/>
      <c r="K3" s="250"/>
      <c r="L3" s="103"/>
      <c r="M3" s="103"/>
      <c r="N3" s="103"/>
      <c r="O3" s="103"/>
      <c r="P3" s="103"/>
      <c r="Q3" s="354" t="s">
        <v>3</v>
      </c>
      <c r="R3" s="354"/>
      <c r="S3" s="100"/>
      <c r="T3" s="2"/>
    </row>
    <row r="4" spans="1:21" ht="15" customHeight="1" x14ac:dyDescent="0.3">
      <c r="A4" s="112"/>
      <c r="B4" s="97"/>
      <c r="C4" s="102"/>
      <c r="D4" s="105" t="s">
        <v>4</v>
      </c>
      <c r="E4" s="342"/>
      <c r="F4" s="342"/>
      <c r="G4" s="342"/>
      <c r="H4" s="342"/>
      <c r="I4" s="342"/>
      <c r="J4" s="342"/>
      <c r="K4" s="250"/>
      <c r="L4" s="103"/>
      <c r="M4" s="103"/>
      <c r="N4" s="103"/>
      <c r="O4" s="103"/>
      <c r="P4" s="103"/>
      <c r="Q4" s="355">
        <f>SUM(Q12:Q784)</f>
        <v>0</v>
      </c>
      <c r="R4" s="355"/>
      <c r="S4" s="100"/>
      <c r="T4" s="4"/>
    </row>
    <row r="5" spans="1:21" ht="15" customHeight="1" x14ac:dyDescent="0.3">
      <c r="A5" s="112"/>
      <c r="B5" s="97"/>
      <c r="C5" s="102"/>
      <c r="D5" s="105" t="s">
        <v>5</v>
      </c>
      <c r="E5" s="342"/>
      <c r="F5" s="342"/>
      <c r="G5" s="342"/>
      <c r="H5" s="342"/>
      <c r="I5" s="356"/>
      <c r="J5" s="356"/>
      <c r="K5" s="250"/>
      <c r="L5" s="103"/>
      <c r="M5" s="103"/>
      <c r="N5" s="103"/>
      <c r="O5" s="103"/>
      <c r="P5" s="103"/>
      <c r="Q5" s="357" t="s">
        <v>6</v>
      </c>
      <c r="R5" s="357"/>
      <c r="S5" s="100"/>
      <c r="T5" s="5"/>
    </row>
    <row r="6" spans="1:21" ht="15" customHeight="1" x14ac:dyDescent="0.3">
      <c r="A6" s="112"/>
      <c r="B6" s="97"/>
      <c r="C6" s="102"/>
      <c r="D6" s="105" t="s">
        <v>7</v>
      </c>
      <c r="E6" s="110"/>
      <c r="F6" s="343" t="s">
        <v>105</v>
      </c>
      <c r="G6" s="344"/>
      <c r="H6" s="344"/>
      <c r="I6" s="345" t="s">
        <v>107</v>
      </c>
      <c r="J6" s="346"/>
      <c r="K6" s="251"/>
      <c r="L6" s="103"/>
      <c r="M6" s="103"/>
      <c r="N6" s="103"/>
      <c r="O6" s="103"/>
      <c r="P6" s="103"/>
      <c r="Q6" s="358">
        <f>SUM(R12:R784)</f>
        <v>0</v>
      </c>
      <c r="R6" s="358"/>
      <c r="S6" s="100"/>
      <c r="T6" s="2"/>
    </row>
    <row r="7" spans="1:21" ht="15" customHeight="1" x14ac:dyDescent="0.3">
      <c r="A7" s="112"/>
      <c r="B7" s="97"/>
      <c r="C7" s="102"/>
      <c r="D7" s="105" t="s">
        <v>106</v>
      </c>
      <c r="E7" s="347"/>
      <c r="F7" s="348"/>
      <c r="G7" s="348"/>
      <c r="H7" s="348"/>
      <c r="I7" s="348"/>
      <c r="J7" s="349"/>
      <c r="K7" s="252"/>
      <c r="L7" s="103"/>
      <c r="M7" s="103"/>
      <c r="N7" s="103"/>
      <c r="O7" s="103"/>
      <c r="P7" s="103"/>
      <c r="Q7" s="358"/>
      <c r="R7" s="358"/>
      <c r="S7" s="100"/>
      <c r="T7" s="2"/>
    </row>
    <row r="8" spans="1:21" ht="4.95" customHeight="1" x14ac:dyDescent="0.3">
      <c r="A8" s="112"/>
      <c r="B8" s="97"/>
      <c r="C8" s="102"/>
      <c r="D8" s="105"/>
      <c r="E8" s="106"/>
      <c r="F8" s="107"/>
      <c r="G8" s="107"/>
      <c r="H8" s="107"/>
      <c r="I8" s="105"/>
      <c r="J8" s="106"/>
      <c r="K8" s="106"/>
      <c r="L8" s="103"/>
      <c r="M8" s="103"/>
      <c r="N8" s="103"/>
      <c r="O8" s="103"/>
      <c r="P8" s="103"/>
      <c r="Q8" s="108"/>
      <c r="R8" s="108"/>
      <c r="S8" s="100"/>
      <c r="T8" s="2"/>
    </row>
    <row r="9" spans="1:21" ht="15" customHeight="1" x14ac:dyDescent="0.3">
      <c r="A9" s="112"/>
      <c r="B9" s="97"/>
      <c r="C9" s="102"/>
      <c r="D9" s="105"/>
      <c r="E9" s="340" t="s">
        <v>10</v>
      </c>
      <c r="F9" s="340"/>
      <c r="G9" s="340"/>
      <c r="H9" s="340"/>
      <c r="I9" s="340"/>
      <c r="J9" s="340"/>
      <c r="K9" s="246"/>
      <c r="L9" s="109"/>
      <c r="M9" s="109"/>
      <c r="N9" s="109"/>
      <c r="O9" s="109"/>
      <c r="P9" s="109"/>
      <c r="Q9" s="109"/>
      <c r="R9" s="109"/>
      <c r="S9" s="100"/>
      <c r="T9" s="2"/>
    </row>
    <row r="10" spans="1:21" ht="4.6500000000000004" customHeight="1" x14ac:dyDescent="0.3">
      <c r="A10" s="112"/>
      <c r="B10" s="97"/>
      <c r="C10" s="97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9"/>
      <c r="S10" s="100"/>
      <c r="T10" s="2"/>
    </row>
    <row r="11" spans="1:21" s="8" customFormat="1" ht="29.4" thickBot="1" x14ac:dyDescent="0.35">
      <c r="A11" s="113"/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  <c r="J11" s="6" t="s">
        <v>19</v>
      </c>
      <c r="K11" s="6" t="s">
        <v>135</v>
      </c>
      <c r="L11" s="7" t="s">
        <v>20</v>
      </c>
      <c r="M11" s="7" t="s">
        <v>21</v>
      </c>
      <c r="N11" s="7" t="s">
        <v>22</v>
      </c>
      <c r="O11" s="7" t="s">
        <v>23</v>
      </c>
      <c r="P11" s="7" t="s">
        <v>24</v>
      </c>
      <c r="Q11" s="6" t="s">
        <v>25</v>
      </c>
      <c r="R11" s="6" t="s">
        <v>26</v>
      </c>
      <c r="S11" s="116"/>
    </row>
    <row r="12" spans="1:21" s="14" customFormat="1" ht="70.8" customHeight="1" thickBot="1" x14ac:dyDescent="0.35">
      <c r="A12" s="122"/>
      <c r="B12" s="362"/>
      <c r="C12" s="364" t="s">
        <v>27</v>
      </c>
      <c r="D12" s="365" t="s">
        <v>28</v>
      </c>
      <c r="E12" s="201" t="s">
        <v>29</v>
      </c>
      <c r="F12" s="123" t="s">
        <v>30</v>
      </c>
      <c r="G12" s="123" t="s">
        <v>31</v>
      </c>
      <c r="H12" s="124" t="s">
        <v>32</v>
      </c>
      <c r="I12" s="123" t="s">
        <v>33</v>
      </c>
      <c r="J12" s="125">
        <v>35</v>
      </c>
      <c r="K12" s="254"/>
      <c r="L12" s="126"/>
      <c r="M12" s="126"/>
      <c r="N12" s="126"/>
      <c r="O12" s="126"/>
      <c r="P12" s="126"/>
      <c r="Q12" s="123">
        <f t="shared" ref="Q12:Q13" si="0">SUM(L12:P12)</f>
        <v>0</v>
      </c>
      <c r="R12" s="127">
        <f t="shared" ref="R12:R75" si="1">+Q12*J12</f>
        <v>0</v>
      </c>
      <c r="S12" s="116"/>
      <c r="T12" s="12"/>
      <c r="U12" s="13"/>
    </row>
    <row r="13" spans="1:21" s="14" customFormat="1" ht="70.8" customHeight="1" thickBot="1" x14ac:dyDescent="0.35">
      <c r="A13" s="137"/>
      <c r="B13" s="363"/>
      <c r="C13" s="351"/>
      <c r="D13" s="366"/>
      <c r="E13" s="202" t="s">
        <v>113</v>
      </c>
      <c r="F13" s="138" t="s">
        <v>30</v>
      </c>
      <c r="G13" s="138" t="s">
        <v>31</v>
      </c>
      <c r="H13" s="139" t="s">
        <v>114</v>
      </c>
      <c r="I13" s="143" t="s">
        <v>33</v>
      </c>
      <c r="J13" s="140">
        <v>30</v>
      </c>
      <c r="K13" s="140"/>
      <c r="L13" s="141"/>
      <c r="M13" s="141"/>
      <c r="N13" s="141"/>
      <c r="O13" s="141"/>
      <c r="P13" s="254"/>
      <c r="Q13" s="123">
        <f t="shared" si="0"/>
        <v>0</v>
      </c>
      <c r="R13" s="127">
        <f t="shared" si="1"/>
        <v>0</v>
      </c>
      <c r="S13" s="116"/>
      <c r="T13" s="12"/>
      <c r="U13" s="13"/>
    </row>
    <row r="14" spans="1:21" s="14" customFormat="1" ht="73.8" customHeight="1" thickBot="1" x14ac:dyDescent="0.35">
      <c r="A14" s="128"/>
      <c r="B14" s="359"/>
      <c r="C14" s="350" t="s">
        <v>27</v>
      </c>
      <c r="D14" s="367" t="s">
        <v>37</v>
      </c>
      <c r="E14" s="203" t="s">
        <v>29</v>
      </c>
      <c r="F14" s="86" t="s">
        <v>30</v>
      </c>
      <c r="G14" s="86" t="s">
        <v>31</v>
      </c>
      <c r="H14" s="117" t="s">
        <v>32</v>
      </c>
      <c r="I14" s="86" t="s">
        <v>33</v>
      </c>
      <c r="J14" s="118">
        <v>35</v>
      </c>
      <c r="K14" s="254"/>
      <c r="L14" s="120"/>
      <c r="M14" s="120"/>
      <c r="N14" s="120"/>
      <c r="O14" s="120"/>
      <c r="P14" s="120"/>
      <c r="Q14" s="123">
        <f t="shared" ref="Q14:Q77" si="2">SUM(L14:P14)</f>
        <v>0</v>
      </c>
      <c r="R14" s="127">
        <f t="shared" si="1"/>
        <v>0</v>
      </c>
      <c r="S14" s="116"/>
      <c r="T14" s="12"/>
      <c r="U14" s="13"/>
    </row>
    <row r="15" spans="1:21" s="14" customFormat="1" ht="73.8" customHeight="1" thickBot="1" x14ac:dyDescent="0.35">
      <c r="A15" s="128"/>
      <c r="B15" s="363"/>
      <c r="C15" s="351"/>
      <c r="D15" s="366"/>
      <c r="E15" s="202" t="s">
        <v>113</v>
      </c>
      <c r="F15" s="138" t="s">
        <v>30</v>
      </c>
      <c r="G15" s="138" t="s">
        <v>31</v>
      </c>
      <c r="H15" s="139" t="s">
        <v>114</v>
      </c>
      <c r="I15" s="143" t="s">
        <v>33</v>
      </c>
      <c r="J15" s="140">
        <v>30</v>
      </c>
      <c r="K15" s="140"/>
      <c r="L15" s="120"/>
      <c r="M15" s="120"/>
      <c r="N15" s="120"/>
      <c r="O15" s="120"/>
      <c r="P15" s="254"/>
      <c r="Q15" s="123">
        <f t="shared" si="2"/>
        <v>0</v>
      </c>
      <c r="R15" s="127">
        <f t="shared" si="1"/>
        <v>0</v>
      </c>
      <c r="S15" s="116"/>
      <c r="T15" s="12"/>
      <c r="U15" s="13"/>
    </row>
    <row r="16" spans="1:21" s="14" customFormat="1" ht="61.5" customHeight="1" thickBot="1" x14ac:dyDescent="0.35">
      <c r="A16" s="128"/>
      <c r="B16" s="359"/>
      <c r="C16" s="350" t="s">
        <v>38</v>
      </c>
      <c r="D16" s="352" t="s">
        <v>39</v>
      </c>
      <c r="E16" s="203" t="s">
        <v>29</v>
      </c>
      <c r="F16" s="86" t="s">
        <v>30</v>
      </c>
      <c r="G16" s="86" t="s">
        <v>31</v>
      </c>
      <c r="H16" s="117" t="s">
        <v>32</v>
      </c>
      <c r="I16" s="86" t="s">
        <v>33</v>
      </c>
      <c r="J16" s="121">
        <v>35</v>
      </c>
      <c r="K16" s="254"/>
      <c r="L16" s="120"/>
      <c r="M16" s="120"/>
      <c r="N16" s="120"/>
      <c r="O16" s="120"/>
      <c r="P16" s="120"/>
      <c r="Q16" s="123">
        <f t="shared" si="2"/>
        <v>0</v>
      </c>
      <c r="R16" s="127">
        <f t="shared" si="1"/>
        <v>0</v>
      </c>
      <c r="S16" s="116"/>
      <c r="T16" s="12"/>
      <c r="U16" s="13"/>
    </row>
    <row r="17" spans="1:21" s="14" customFormat="1" ht="61.5" customHeight="1" thickBot="1" x14ac:dyDescent="0.35">
      <c r="A17" s="128"/>
      <c r="B17" s="363"/>
      <c r="C17" s="351"/>
      <c r="D17" s="353"/>
      <c r="E17" s="202" t="s">
        <v>113</v>
      </c>
      <c r="F17" s="144" t="s">
        <v>30</v>
      </c>
      <c r="G17" s="144" t="s">
        <v>31</v>
      </c>
      <c r="H17" s="145" t="s">
        <v>114</v>
      </c>
      <c r="I17" s="143" t="s">
        <v>33</v>
      </c>
      <c r="J17" s="146">
        <v>30</v>
      </c>
      <c r="K17" s="146"/>
      <c r="L17" s="120"/>
      <c r="M17" s="120"/>
      <c r="N17" s="120"/>
      <c r="O17" s="120"/>
      <c r="P17" s="254"/>
      <c r="Q17" s="123">
        <f t="shared" si="2"/>
        <v>0</v>
      </c>
      <c r="R17" s="127">
        <f t="shared" si="1"/>
        <v>0</v>
      </c>
      <c r="S17" s="116"/>
      <c r="T17" s="12"/>
      <c r="U17" s="13"/>
    </row>
    <row r="18" spans="1:21" s="14" customFormat="1" ht="74.25" customHeight="1" thickBot="1" x14ac:dyDescent="0.35">
      <c r="A18" s="128"/>
      <c r="B18" s="359"/>
      <c r="C18" s="167" t="s">
        <v>35</v>
      </c>
      <c r="D18" s="216" t="s">
        <v>41</v>
      </c>
      <c r="E18" s="203" t="s">
        <v>29</v>
      </c>
      <c r="F18" s="86" t="s">
        <v>30</v>
      </c>
      <c r="G18" s="86" t="s">
        <v>31</v>
      </c>
      <c r="H18" s="117" t="s">
        <v>32</v>
      </c>
      <c r="I18" s="135" t="s">
        <v>33</v>
      </c>
      <c r="J18" s="121">
        <v>35</v>
      </c>
      <c r="K18" s="254"/>
      <c r="L18" s="120"/>
      <c r="M18" s="120"/>
      <c r="N18" s="120"/>
      <c r="O18" s="120"/>
      <c r="P18" s="120"/>
      <c r="Q18" s="123">
        <f t="shared" si="2"/>
        <v>0</v>
      </c>
      <c r="R18" s="127">
        <f t="shared" si="1"/>
        <v>0</v>
      </c>
      <c r="S18" s="116"/>
      <c r="T18" s="12"/>
      <c r="U18" s="13"/>
    </row>
    <row r="19" spans="1:21" s="14" customFormat="1" ht="74.25" customHeight="1" thickBot="1" x14ac:dyDescent="0.35">
      <c r="A19" s="128"/>
      <c r="B19" s="360"/>
      <c r="C19" s="168" t="s">
        <v>35</v>
      </c>
      <c r="D19" s="217" t="s">
        <v>41</v>
      </c>
      <c r="E19" s="204" t="s">
        <v>113</v>
      </c>
      <c r="F19" s="151" t="s">
        <v>30</v>
      </c>
      <c r="G19" s="151" t="s">
        <v>31</v>
      </c>
      <c r="H19" s="152" t="s">
        <v>114</v>
      </c>
      <c r="I19" s="153" t="s">
        <v>33</v>
      </c>
      <c r="J19" s="154">
        <v>30</v>
      </c>
      <c r="K19" s="154"/>
      <c r="L19" s="155"/>
      <c r="M19" s="155"/>
      <c r="N19" s="155"/>
      <c r="O19" s="155"/>
      <c r="P19" s="254"/>
      <c r="Q19" s="123">
        <f t="shared" si="2"/>
        <v>0</v>
      </c>
      <c r="R19" s="127">
        <f t="shared" si="1"/>
        <v>0</v>
      </c>
      <c r="S19" s="116"/>
      <c r="T19" s="12"/>
      <c r="U19" s="13"/>
    </row>
    <row r="20" spans="1:21" s="14" customFormat="1" ht="15" thickBot="1" x14ac:dyDescent="0.35">
      <c r="A20" s="324"/>
      <c r="B20" s="325"/>
      <c r="C20" s="169" t="s">
        <v>35</v>
      </c>
      <c r="D20" s="218" t="s">
        <v>127</v>
      </c>
      <c r="E20" s="205" t="s">
        <v>43</v>
      </c>
      <c r="F20" s="123" t="s">
        <v>44</v>
      </c>
      <c r="G20" s="123" t="s">
        <v>31</v>
      </c>
      <c r="H20" s="123" t="s">
        <v>100</v>
      </c>
      <c r="I20" s="123" t="s">
        <v>128</v>
      </c>
      <c r="J20" s="158">
        <v>13</v>
      </c>
      <c r="K20" s="255"/>
      <c r="L20" s="126"/>
      <c r="M20" s="126"/>
      <c r="N20" s="126"/>
      <c r="O20" s="126"/>
      <c r="P20" s="126"/>
      <c r="Q20" s="123">
        <f t="shared" si="2"/>
        <v>0</v>
      </c>
      <c r="R20" s="127">
        <f t="shared" si="1"/>
        <v>0</v>
      </c>
      <c r="S20" s="116"/>
      <c r="T20" s="12"/>
      <c r="U20" s="13"/>
    </row>
    <row r="21" spans="1:21" s="14" customFormat="1" ht="15" thickBot="1" x14ac:dyDescent="0.35">
      <c r="A21" s="324"/>
      <c r="B21" s="326"/>
      <c r="C21" s="167" t="s">
        <v>35</v>
      </c>
      <c r="D21" s="216" t="s">
        <v>127</v>
      </c>
      <c r="E21" s="206" t="s">
        <v>43</v>
      </c>
      <c r="F21" s="86" t="s">
        <v>44</v>
      </c>
      <c r="G21" s="86" t="s">
        <v>31</v>
      </c>
      <c r="H21" s="86" t="s">
        <v>101</v>
      </c>
      <c r="I21" s="86" t="s">
        <v>129</v>
      </c>
      <c r="J21" s="121">
        <v>13</v>
      </c>
      <c r="K21" s="255"/>
      <c r="L21" s="120"/>
      <c r="M21" s="120"/>
      <c r="N21" s="120"/>
      <c r="O21" s="120"/>
      <c r="P21" s="120"/>
      <c r="Q21" s="123">
        <f t="shared" si="2"/>
        <v>0</v>
      </c>
      <c r="R21" s="127">
        <f t="shared" si="1"/>
        <v>0</v>
      </c>
      <c r="S21" s="116"/>
      <c r="T21" s="12"/>
      <c r="U21" s="13"/>
    </row>
    <row r="22" spans="1:21" s="14" customFormat="1" ht="15" thickBot="1" x14ac:dyDescent="0.35">
      <c r="A22" s="324"/>
      <c r="B22" s="326"/>
      <c r="C22" s="167" t="s">
        <v>35</v>
      </c>
      <c r="D22" s="216" t="s">
        <v>127</v>
      </c>
      <c r="E22" s="206" t="s">
        <v>46</v>
      </c>
      <c r="F22" s="156" t="s">
        <v>47</v>
      </c>
      <c r="G22" s="86" t="s">
        <v>31</v>
      </c>
      <c r="H22" s="86" t="s">
        <v>101</v>
      </c>
      <c r="I22" s="86" t="s">
        <v>129</v>
      </c>
      <c r="J22" s="121">
        <v>16.5</v>
      </c>
      <c r="K22" s="255"/>
      <c r="L22" s="120"/>
      <c r="M22" s="120"/>
      <c r="N22" s="120"/>
      <c r="O22" s="120"/>
      <c r="P22" s="120"/>
      <c r="Q22" s="123">
        <f t="shared" si="2"/>
        <v>0</v>
      </c>
      <c r="R22" s="127">
        <f t="shared" si="1"/>
        <v>0</v>
      </c>
      <c r="S22" s="116"/>
      <c r="T22" s="12"/>
      <c r="U22" s="13"/>
    </row>
    <row r="23" spans="1:21" s="14" customFormat="1" ht="15" thickBot="1" x14ac:dyDescent="0.35">
      <c r="A23" s="324"/>
      <c r="B23" s="326"/>
      <c r="C23" s="167" t="s">
        <v>35</v>
      </c>
      <c r="D23" s="216" t="s">
        <v>127</v>
      </c>
      <c r="E23" s="206" t="s">
        <v>48</v>
      </c>
      <c r="F23" s="156" t="s">
        <v>47</v>
      </c>
      <c r="G23" s="86" t="s">
        <v>31</v>
      </c>
      <c r="H23" s="86" t="s">
        <v>101</v>
      </c>
      <c r="I23" s="86" t="s">
        <v>129</v>
      </c>
      <c r="J23" s="121">
        <v>16.5</v>
      </c>
      <c r="K23" s="255"/>
      <c r="L23" s="120"/>
      <c r="M23" s="120"/>
      <c r="N23" s="120"/>
      <c r="O23" s="120"/>
      <c r="P23" s="119"/>
      <c r="Q23" s="123">
        <f t="shared" si="2"/>
        <v>0</v>
      </c>
      <c r="R23" s="127">
        <f t="shared" si="1"/>
        <v>0</v>
      </c>
      <c r="S23" s="116"/>
      <c r="T23" s="12"/>
      <c r="U23" s="13"/>
    </row>
    <row r="24" spans="1:21" s="14" customFormat="1" ht="15" thickBot="1" x14ac:dyDescent="0.35">
      <c r="A24" s="324"/>
      <c r="B24" s="326"/>
      <c r="C24" s="167" t="s">
        <v>35</v>
      </c>
      <c r="D24" s="216" t="s">
        <v>127</v>
      </c>
      <c r="E24" s="206" t="s">
        <v>43</v>
      </c>
      <c r="F24" s="86" t="s">
        <v>44</v>
      </c>
      <c r="G24" s="86" t="s">
        <v>49</v>
      </c>
      <c r="H24" s="86" t="s">
        <v>100</v>
      </c>
      <c r="I24" s="86" t="s">
        <v>128</v>
      </c>
      <c r="J24" s="121">
        <v>10</v>
      </c>
      <c r="K24" s="255"/>
      <c r="L24" s="120"/>
      <c r="M24" s="120"/>
      <c r="N24" s="120"/>
      <c r="O24" s="120"/>
      <c r="P24" s="120"/>
      <c r="Q24" s="123">
        <f t="shared" si="2"/>
        <v>0</v>
      </c>
      <c r="R24" s="127">
        <f t="shared" si="1"/>
        <v>0</v>
      </c>
      <c r="S24" s="116"/>
    </row>
    <row r="25" spans="1:21" s="14" customFormat="1" ht="15" thickBot="1" x14ac:dyDescent="0.35">
      <c r="A25" s="324"/>
      <c r="B25" s="327"/>
      <c r="C25" s="170" t="s">
        <v>35</v>
      </c>
      <c r="D25" s="219" t="s">
        <v>127</v>
      </c>
      <c r="E25" s="207" t="s">
        <v>43</v>
      </c>
      <c r="F25" s="159" t="s">
        <v>44</v>
      </c>
      <c r="G25" s="159" t="s">
        <v>49</v>
      </c>
      <c r="H25" s="159" t="s">
        <v>101</v>
      </c>
      <c r="I25" s="159" t="s">
        <v>129</v>
      </c>
      <c r="J25" s="160">
        <v>10</v>
      </c>
      <c r="K25" s="255"/>
      <c r="L25" s="161"/>
      <c r="M25" s="161"/>
      <c r="N25" s="161"/>
      <c r="O25" s="161"/>
      <c r="P25" s="161"/>
      <c r="Q25" s="123">
        <f t="shared" si="2"/>
        <v>0</v>
      </c>
      <c r="R25" s="127">
        <f t="shared" si="1"/>
        <v>0</v>
      </c>
      <c r="S25" s="116"/>
    </row>
    <row r="26" spans="1:21" s="14" customFormat="1" ht="15" thickBot="1" x14ac:dyDescent="0.35">
      <c r="A26" s="334"/>
      <c r="B26" s="335"/>
      <c r="C26" s="171" t="s">
        <v>35</v>
      </c>
      <c r="D26" s="220" t="s">
        <v>134</v>
      </c>
      <c r="E26" s="208" t="s">
        <v>43</v>
      </c>
      <c r="F26" s="20" t="s">
        <v>44</v>
      </c>
      <c r="G26" s="20" t="s">
        <v>31</v>
      </c>
      <c r="H26" s="20" t="s">
        <v>45</v>
      </c>
      <c r="I26" s="20" t="s">
        <v>33</v>
      </c>
      <c r="J26" s="21">
        <v>13</v>
      </c>
      <c r="K26" s="255"/>
      <c r="L26" s="29"/>
      <c r="M26" s="29"/>
      <c r="N26" s="29"/>
      <c r="O26" s="29"/>
      <c r="P26" s="29"/>
      <c r="Q26" s="123">
        <f t="shared" si="2"/>
        <v>0</v>
      </c>
      <c r="R26" s="127">
        <f t="shared" si="1"/>
        <v>0</v>
      </c>
      <c r="S26" s="116"/>
      <c r="T26" s="12"/>
      <c r="U26" s="13"/>
    </row>
    <row r="27" spans="1:21" s="14" customFormat="1" ht="15" thickBot="1" x14ac:dyDescent="0.35">
      <c r="A27" s="334"/>
      <c r="B27" s="336"/>
      <c r="C27" s="171" t="s">
        <v>35</v>
      </c>
      <c r="D27" s="220" t="s">
        <v>134</v>
      </c>
      <c r="E27" s="208" t="s">
        <v>43</v>
      </c>
      <c r="F27" s="20" t="s">
        <v>44</v>
      </c>
      <c r="G27" s="20" t="s">
        <v>31</v>
      </c>
      <c r="H27" s="20" t="s">
        <v>100</v>
      </c>
      <c r="I27" s="20" t="s">
        <v>101</v>
      </c>
      <c r="J27" s="21">
        <v>13</v>
      </c>
      <c r="K27" s="255"/>
      <c r="L27" s="80"/>
      <c r="M27" s="80"/>
      <c r="N27" s="80"/>
      <c r="O27" s="80"/>
      <c r="P27" s="80"/>
      <c r="Q27" s="123">
        <f t="shared" si="2"/>
        <v>0</v>
      </c>
      <c r="R27" s="127">
        <f t="shared" si="1"/>
        <v>0</v>
      </c>
      <c r="S27" s="116"/>
      <c r="T27" s="12"/>
      <c r="U27" s="13"/>
    </row>
    <row r="28" spans="1:21" s="14" customFormat="1" ht="15" thickBot="1" x14ac:dyDescent="0.35">
      <c r="A28" s="334"/>
      <c r="B28" s="336"/>
      <c r="C28" s="171" t="s">
        <v>35</v>
      </c>
      <c r="D28" s="220" t="s">
        <v>134</v>
      </c>
      <c r="E28" s="209" t="s">
        <v>43</v>
      </c>
      <c r="F28" s="24" t="s">
        <v>44</v>
      </c>
      <c r="G28" s="24" t="s">
        <v>31</v>
      </c>
      <c r="H28" s="24" t="s">
        <v>101</v>
      </c>
      <c r="I28" s="24" t="s">
        <v>33</v>
      </c>
      <c r="J28" s="21">
        <v>13</v>
      </c>
      <c r="K28" s="255"/>
      <c r="L28" s="80"/>
      <c r="M28" s="80"/>
      <c r="N28" s="80"/>
      <c r="O28" s="80"/>
      <c r="P28" s="80"/>
      <c r="Q28" s="123">
        <f t="shared" si="2"/>
        <v>0</v>
      </c>
      <c r="R28" s="127">
        <f t="shared" si="1"/>
        <v>0</v>
      </c>
      <c r="S28" s="116"/>
      <c r="T28" s="12"/>
      <c r="U28" s="13"/>
    </row>
    <row r="29" spans="1:21" s="14" customFormat="1" ht="15" thickBot="1" x14ac:dyDescent="0.35">
      <c r="A29" s="334"/>
      <c r="B29" s="336"/>
      <c r="C29" s="171" t="s">
        <v>35</v>
      </c>
      <c r="D29" s="220" t="s">
        <v>134</v>
      </c>
      <c r="E29" s="210" t="s">
        <v>43</v>
      </c>
      <c r="F29" s="9" t="s">
        <v>44</v>
      </c>
      <c r="G29" s="9" t="s">
        <v>31</v>
      </c>
      <c r="H29" s="9" t="s">
        <v>115</v>
      </c>
      <c r="I29" s="162" t="s">
        <v>33</v>
      </c>
      <c r="J29" s="21">
        <v>13</v>
      </c>
      <c r="K29" s="255"/>
      <c r="L29" s="147"/>
      <c r="M29" s="147"/>
      <c r="N29" s="147"/>
      <c r="O29" s="147"/>
      <c r="P29" s="147"/>
      <c r="Q29" s="123">
        <f t="shared" si="2"/>
        <v>0</v>
      </c>
      <c r="R29" s="127">
        <f t="shared" si="1"/>
        <v>0</v>
      </c>
      <c r="S29" s="116"/>
      <c r="T29" s="12"/>
      <c r="U29" s="13"/>
    </row>
    <row r="30" spans="1:21" s="14" customFormat="1" ht="15" thickBot="1" x14ac:dyDescent="0.35">
      <c r="A30" s="334"/>
      <c r="B30" s="336"/>
      <c r="C30" s="171" t="s">
        <v>35</v>
      </c>
      <c r="D30" s="220" t="s">
        <v>134</v>
      </c>
      <c r="E30" s="209" t="s">
        <v>46</v>
      </c>
      <c r="F30" s="26" t="s">
        <v>47</v>
      </c>
      <c r="G30" s="24" t="s">
        <v>31</v>
      </c>
      <c r="H30" s="24" t="s">
        <v>101</v>
      </c>
      <c r="I30" s="24" t="s">
        <v>33</v>
      </c>
      <c r="J30" s="25">
        <v>16.5</v>
      </c>
      <c r="K30" s="255"/>
      <c r="L30" s="80"/>
      <c r="M30" s="80"/>
      <c r="N30" s="80"/>
      <c r="O30" s="80"/>
      <c r="P30" s="80"/>
      <c r="Q30" s="123">
        <f t="shared" si="2"/>
        <v>0</v>
      </c>
      <c r="R30" s="127">
        <f t="shared" si="1"/>
        <v>0</v>
      </c>
      <c r="S30" s="116"/>
      <c r="T30" s="12"/>
      <c r="U30" s="13"/>
    </row>
    <row r="31" spans="1:21" s="14" customFormat="1" ht="15" thickBot="1" x14ac:dyDescent="0.35">
      <c r="A31" s="334"/>
      <c r="B31" s="336"/>
      <c r="C31" s="171" t="s">
        <v>35</v>
      </c>
      <c r="D31" s="220" t="s">
        <v>134</v>
      </c>
      <c r="E31" s="209" t="s">
        <v>48</v>
      </c>
      <c r="F31" s="26" t="s">
        <v>47</v>
      </c>
      <c r="G31" s="24" t="s">
        <v>31</v>
      </c>
      <c r="H31" s="24" t="s">
        <v>101</v>
      </c>
      <c r="I31" s="24" t="s">
        <v>33</v>
      </c>
      <c r="J31" s="25">
        <v>16.5</v>
      </c>
      <c r="K31" s="255"/>
      <c r="L31" s="80"/>
      <c r="M31" s="80"/>
      <c r="N31" s="80"/>
      <c r="O31" s="80"/>
      <c r="P31" s="19"/>
      <c r="Q31" s="123">
        <f t="shared" si="2"/>
        <v>0</v>
      </c>
      <c r="R31" s="127">
        <f t="shared" si="1"/>
        <v>0</v>
      </c>
      <c r="S31" s="116"/>
      <c r="T31" s="12"/>
      <c r="U31" s="13"/>
    </row>
    <row r="32" spans="1:21" s="14" customFormat="1" ht="15" thickBot="1" x14ac:dyDescent="0.35">
      <c r="A32" s="334"/>
      <c r="B32" s="336"/>
      <c r="C32" s="171" t="s">
        <v>35</v>
      </c>
      <c r="D32" s="220" t="s">
        <v>134</v>
      </c>
      <c r="E32" s="209" t="s">
        <v>43</v>
      </c>
      <c r="F32" s="24" t="s">
        <v>44</v>
      </c>
      <c r="G32" s="24" t="s">
        <v>49</v>
      </c>
      <c r="H32" s="24" t="s">
        <v>34</v>
      </c>
      <c r="I32" s="24" t="s">
        <v>33</v>
      </c>
      <c r="J32" s="25">
        <v>10</v>
      </c>
      <c r="K32" s="255"/>
      <c r="L32" s="80"/>
      <c r="M32" s="80"/>
      <c r="N32" s="80"/>
      <c r="O32" s="80"/>
      <c r="P32" s="19"/>
      <c r="Q32" s="123">
        <f t="shared" si="2"/>
        <v>0</v>
      </c>
      <c r="R32" s="127">
        <f t="shared" si="1"/>
        <v>0</v>
      </c>
      <c r="S32" s="116"/>
    </row>
    <row r="33" spans="1:21" s="14" customFormat="1" ht="15" thickBot="1" x14ac:dyDescent="0.35">
      <c r="A33" s="334"/>
      <c r="B33" s="336"/>
      <c r="C33" s="171" t="s">
        <v>35</v>
      </c>
      <c r="D33" s="220" t="s">
        <v>134</v>
      </c>
      <c r="E33" s="209" t="s">
        <v>43</v>
      </c>
      <c r="F33" s="24" t="s">
        <v>44</v>
      </c>
      <c r="G33" s="24" t="s">
        <v>49</v>
      </c>
      <c r="H33" s="24" t="s">
        <v>100</v>
      </c>
      <c r="I33" s="24" t="s">
        <v>101</v>
      </c>
      <c r="J33" s="25">
        <v>10</v>
      </c>
      <c r="K33" s="255"/>
      <c r="L33" s="27"/>
      <c r="M33" s="27"/>
      <c r="N33" s="27"/>
      <c r="O33" s="27"/>
      <c r="P33" s="27"/>
      <c r="Q33" s="123">
        <f t="shared" si="2"/>
        <v>0</v>
      </c>
      <c r="R33" s="127">
        <f t="shared" si="1"/>
        <v>0</v>
      </c>
      <c r="S33" s="116"/>
    </row>
    <row r="34" spans="1:21" s="14" customFormat="1" ht="15" thickBot="1" x14ac:dyDescent="0.35">
      <c r="A34" s="334"/>
      <c r="B34" s="336"/>
      <c r="C34" s="171" t="s">
        <v>35</v>
      </c>
      <c r="D34" s="220" t="s">
        <v>134</v>
      </c>
      <c r="E34" s="211" t="s">
        <v>43</v>
      </c>
      <c r="F34" s="17" t="s">
        <v>44</v>
      </c>
      <c r="G34" s="17" t="s">
        <v>49</v>
      </c>
      <c r="H34" s="17" t="s">
        <v>101</v>
      </c>
      <c r="I34" s="17" t="s">
        <v>33</v>
      </c>
      <c r="J34" s="18">
        <v>10</v>
      </c>
      <c r="K34" s="255"/>
      <c r="L34" s="27"/>
      <c r="M34" s="27"/>
      <c r="N34" s="27"/>
      <c r="O34" s="27"/>
      <c r="P34" s="27"/>
      <c r="Q34" s="123">
        <f t="shared" si="2"/>
        <v>0</v>
      </c>
      <c r="R34" s="127">
        <f t="shared" si="1"/>
        <v>0</v>
      </c>
      <c r="S34" s="116"/>
    </row>
    <row r="35" spans="1:21" s="14" customFormat="1" ht="15" thickBot="1" x14ac:dyDescent="0.35">
      <c r="A35" s="334"/>
      <c r="B35" s="336"/>
      <c r="C35" s="171" t="s">
        <v>35</v>
      </c>
      <c r="D35" s="220" t="s">
        <v>134</v>
      </c>
      <c r="E35" s="212" t="s">
        <v>43</v>
      </c>
      <c r="F35" s="15" t="s">
        <v>44</v>
      </c>
      <c r="G35" s="15" t="s">
        <v>49</v>
      </c>
      <c r="H35" s="15" t="s">
        <v>115</v>
      </c>
      <c r="I35" s="15" t="s">
        <v>33</v>
      </c>
      <c r="J35" s="16">
        <v>10</v>
      </c>
      <c r="K35" s="255"/>
      <c r="L35" s="28"/>
      <c r="M35" s="28"/>
      <c r="N35" s="28"/>
      <c r="O35" s="28"/>
      <c r="P35" s="28"/>
      <c r="Q35" s="123">
        <f t="shared" si="2"/>
        <v>0</v>
      </c>
      <c r="R35" s="127">
        <f t="shared" si="1"/>
        <v>0</v>
      </c>
      <c r="S35" s="116"/>
    </row>
    <row r="36" spans="1:21" s="14" customFormat="1" ht="15" thickBot="1" x14ac:dyDescent="0.35">
      <c r="A36" s="324"/>
      <c r="B36" s="325"/>
      <c r="C36" s="169" t="s">
        <v>35</v>
      </c>
      <c r="D36" s="218" t="s">
        <v>118</v>
      </c>
      <c r="E36" s="205" t="s">
        <v>43</v>
      </c>
      <c r="F36" s="123" t="s">
        <v>44</v>
      </c>
      <c r="G36" s="123" t="s">
        <v>31</v>
      </c>
      <c r="H36" s="123" t="s">
        <v>100</v>
      </c>
      <c r="I36" s="123" t="s">
        <v>97</v>
      </c>
      <c r="J36" s="158">
        <v>13</v>
      </c>
      <c r="K36" s="255"/>
      <c r="L36" s="126"/>
      <c r="M36" s="126"/>
      <c r="N36" s="126"/>
      <c r="O36" s="126"/>
      <c r="P36" s="126"/>
      <c r="Q36" s="123">
        <f t="shared" si="2"/>
        <v>0</v>
      </c>
      <c r="R36" s="127">
        <f t="shared" si="1"/>
        <v>0</v>
      </c>
      <c r="S36" s="116"/>
      <c r="T36" s="12"/>
      <c r="U36" s="13"/>
    </row>
    <row r="37" spans="1:21" s="14" customFormat="1" ht="15" thickBot="1" x14ac:dyDescent="0.35">
      <c r="A37" s="324"/>
      <c r="B37" s="326"/>
      <c r="C37" s="167" t="s">
        <v>35</v>
      </c>
      <c r="D37" s="216" t="s">
        <v>118</v>
      </c>
      <c r="E37" s="206" t="s">
        <v>43</v>
      </c>
      <c r="F37" s="86" t="s">
        <v>44</v>
      </c>
      <c r="G37" s="86" t="s">
        <v>31</v>
      </c>
      <c r="H37" s="86" t="s">
        <v>97</v>
      </c>
      <c r="I37" s="86" t="s">
        <v>33</v>
      </c>
      <c r="J37" s="121">
        <v>13</v>
      </c>
      <c r="K37" s="255"/>
      <c r="L37" s="120"/>
      <c r="M37" s="120"/>
      <c r="N37" s="120"/>
      <c r="O37" s="120"/>
      <c r="P37" s="120"/>
      <c r="Q37" s="123">
        <f t="shared" si="2"/>
        <v>0</v>
      </c>
      <c r="R37" s="127">
        <f t="shared" si="1"/>
        <v>0</v>
      </c>
      <c r="S37" s="116"/>
      <c r="T37" s="12"/>
      <c r="U37" s="13"/>
    </row>
    <row r="38" spans="1:21" s="14" customFormat="1" ht="15" thickBot="1" x14ac:dyDescent="0.35">
      <c r="A38" s="324"/>
      <c r="B38" s="326"/>
      <c r="C38" s="167" t="s">
        <v>35</v>
      </c>
      <c r="D38" s="216" t="s">
        <v>118</v>
      </c>
      <c r="E38" s="206" t="s">
        <v>43</v>
      </c>
      <c r="F38" s="86" t="s">
        <v>44</v>
      </c>
      <c r="G38" s="86" t="s">
        <v>49</v>
      </c>
      <c r="H38" s="86" t="s">
        <v>100</v>
      </c>
      <c r="I38" s="86" t="s">
        <v>97</v>
      </c>
      <c r="J38" s="121">
        <v>10</v>
      </c>
      <c r="K38" s="255"/>
      <c r="L38" s="120"/>
      <c r="M38" s="120"/>
      <c r="N38" s="120"/>
      <c r="O38" s="120"/>
      <c r="P38" s="120"/>
      <c r="Q38" s="123">
        <f t="shared" si="2"/>
        <v>0</v>
      </c>
      <c r="R38" s="127">
        <f t="shared" si="1"/>
        <v>0</v>
      </c>
      <c r="S38" s="116"/>
    </row>
    <row r="39" spans="1:21" s="14" customFormat="1" ht="15" thickBot="1" x14ac:dyDescent="0.35">
      <c r="A39" s="324"/>
      <c r="B39" s="327"/>
      <c r="C39" s="170" t="s">
        <v>35</v>
      </c>
      <c r="D39" s="219" t="s">
        <v>118</v>
      </c>
      <c r="E39" s="207" t="s">
        <v>43</v>
      </c>
      <c r="F39" s="159" t="s">
        <v>44</v>
      </c>
      <c r="G39" s="159" t="s">
        <v>49</v>
      </c>
      <c r="H39" s="159" t="s">
        <v>97</v>
      </c>
      <c r="I39" s="159" t="s">
        <v>33</v>
      </c>
      <c r="J39" s="160">
        <v>10</v>
      </c>
      <c r="K39" s="255"/>
      <c r="L39" s="161"/>
      <c r="M39" s="161"/>
      <c r="N39" s="161"/>
      <c r="O39" s="161"/>
      <c r="P39" s="161"/>
      <c r="Q39" s="123">
        <f t="shared" si="2"/>
        <v>0</v>
      </c>
      <c r="R39" s="127">
        <f t="shared" si="1"/>
        <v>0</v>
      </c>
      <c r="S39" s="116"/>
    </row>
    <row r="40" spans="1:21" s="14" customFormat="1" ht="15" thickBot="1" x14ac:dyDescent="0.35">
      <c r="A40" s="324"/>
      <c r="B40" s="331"/>
      <c r="C40" s="172" t="s">
        <v>35</v>
      </c>
      <c r="D40" s="218" t="s">
        <v>132</v>
      </c>
      <c r="E40" s="205" t="s">
        <v>43</v>
      </c>
      <c r="F40" s="123" t="s">
        <v>44</v>
      </c>
      <c r="G40" s="123" t="s">
        <v>31</v>
      </c>
      <c r="H40" s="123" t="s">
        <v>100</v>
      </c>
      <c r="I40" s="123" t="s">
        <v>101</v>
      </c>
      <c r="J40" s="158">
        <v>13</v>
      </c>
      <c r="K40" s="255"/>
      <c r="L40" s="126"/>
      <c r="M40" s="126"/>
      <c r="N40" s="126"/>
      <c r="O40" s="126"/>
      <c r="P40" s="126"/>
      <c r="Q40" s="123">
        <f t="shared" si="2"/>
        <v>0</v>
      </c>
      <c r="R40" s="127">
        <f t="shared" si="1"/>
        <v>0</v>
      </c>
      <c r="S40" s="116"/>
      <c r="T40" s="12"/>
      <c r="U40" s="13"/>
    </row>
    <row r="41" spans="1:21" s="14" customFormat="1" ht="15" thickBot="1" x14ac:dyDescent="0.35">
      <c r="A41" s="324"/>
      <c r="B41" s="332"/>
      <c r="C41" s="173" t="s">
        <v>35</v>
      </c>
      <c r="D41" s="216" t="s">
        <v>132</v>
      </c>
      <c r="E41" s="206" t="s">
        <v>43</v>
      </c>
      <c r="F41" s="86" t="s">
        <v>44</v>
      </c>
      <c r="G41" s="86" t="s">
        <v>31</v>
      </c>
      <c r="H41" s="86" t="s">
        <v>101</v>
      </c>
      <c r="I41" s="86" t="s">
        <v>130</v>
      </c>
      <c r="J41" s="121">
        <v>13</v>
      </c>
      <c r="K41" s="255"/>
      <c r="L41" s="120"/>
      <c r="M41" s="120"/>
      <c r="N41" s="120"/>
      <c r="O41" s="120"/>
      <c r="P41" s="120"/>
      <c r="Q41" s="123">
        <f t="shared" si="2"/>
        <v>0</v>
      </c>
      <c r="R41" s="127">
        <f t="shared" si="1"/>
        <v>0</v>
      </c>
      <c r="S41" s="116"/>
      <c r="T41" s="12"/>
      <c r="U41" s="13"/>
    </row>
    <row r="42" spans="1:21" s="14" customFormat="1" ht="15" thickBot="1" x14ac:dyDescent="0.35">
      <c r="A42" s="324"/>
      <c r="B42" s="332"/>
      <c r="C42" s="173" t="s">
        <v>35</v>
      </c>
      <c r="D42" s="216" t="s">
        <v>132</v>
      </c>
      <c r="E42" s="206" t="s">
        <v>46</v>
      </c>
      <c r="F42" s="156" t="s">
        <v>47</v>
      </c>
      <c r="G42" s="86" t="s">
        <v>31</v>
      </c>
      <c r="H42" s="86" t="s">
        <v>101</v>
      </c>
      <c r="I42" s="86" t="s">
        <v>130</v>
      </c>
      <c r="J42" s="121">
        <v>16.5</v>
      </c>
      <c r="K42" s="255"/>
      <c r="L42" s="120"/>
      <c r="M42" s="120"/>
      <c r="N42" s="120"/>
      <c r="O42" s="120"/>
      <c r="P42" s="120"/>
      <c r="Q42" s="123">
        <f t="shared" si="2"/>
        <v>0</v>
      </c>
      <c r="R42" s="127">
        <f t="shared" si="1"/>
        <v>0</v>
      </c>
      <c r="S42" s="116"/>
      <c r="T42" s="12"/>
      <c r="U42" s="13"/>
    </row>
    <row r="43" spans="1:21" s="14" customFormat="1" ht="15" thickBot="1" x14ac:dyDescent="0.35">
      <c r="A43" s="324"/>
      <c r="B43" s="332"/>
      <c r="C43" s="173" t="s">
        <v>35</v>
      </c>
      <c r="D43" s="216" t="s">
        <v>132</v>
      </c>
      <c r="E43" s="206" t="s">
        <v>48</v>
      </c>
      <c r="F43" s="156" t="s">
        <v>47</v>
      </c>
      <c r="G43" s="86" t="s">
        <v>31</v>
      </c>
      <c r="H43" s="86" t="s">
        <v>101</v>
      </c>
      <c r="I43" s="86" t="s">
        <v>130</v>
      </c>
      <c r="J43" s="121">
        <v>16.5</v>
      </c>
      <c r="K43" s="255"/>
      <c r="L43" s="120"/>
      <c r="M43" s="120"/>
      <c r="N43" s="120"/>
      <c r="O43" s="120"/>
      <c r="P43" s="119"/>
      <c r="Q43" s="123">
        <f t="shared" si="2"/>
        <v>0</v>
      </c>
      <c r="R43" s="127">
        <f t="shared" si="1"/>
        <v>0</v>
      </c>
      <c r="S43" s="116"/>
      <c r="T43" s="12"/>
      <c r="U43" s="13"/>
    </row>
    <row r="44" spans="1:21" s="14" customFormat="1" ht="15" thickBot="1" x14ac:dyDescent="0.35">
      <c r="A44" s="324"/>
      <c r="B44" s="332"/>
      <c r="C44" s="173" t="s">
        <v>35</v>
      </c>
      <c r="D44" s="216" t="s">
        <v>132</v>
      </c>
      <c r="E44" s="206" t="s">
        <v>43</v>
      </c>
      <c r="F44" s="86" t="s">
        <v>44</v>
      </c>
      <c r="G44" s="86" t="s">
        <v>49</v>
      </c>
      <c r="H44" s="86" t="s">
        <v>100</v>
      </c>
      <c r="I44" s="86" t="s">
        <v>101</v>
      </c>
      <c r="J44" s="121">
        <v>10</v>
      </c>
      <c r="K44" s="255"/>
      <c r="L44" s="120"/>
      <c r="M44" s="120"/>
      <c r="N44" s="120"/>
      <c r="O44" s="120"/>
      <c r="P44" s="120"/>
      <c r="Q44" s="123">
        <f t="shared" si="2"/>
        <v>0</v>
      </c>
      <c r="R44" s="127">
        <f t="shared" si="1"/>
        <v>0</v>
      </c>
      <c r="S44" s="116"/>
    </row>
    <row r="45" spans="1:21" s="14" customFormat="1" ht="15" thickBot="1" x14ac:dyDescent="0.35">
      <c r="A45" s="324"/>
      <c r="B45" s="333"/>
      <c r="C45" s="174" t="s">
        <v>35</v>
      </c>
      <c r="D45" s="219" t="s">
        <v>132</v>
      </c>
      <c r="E45" s="207" t="s">
        <v>43</v>
      </c>
      <c r="F45" s="159" t="s">
        <v>44</v>
      </c>
      <c r="G45" s="159" t="s">
        <v>49</v>
      </c>
      <c r="H45" s="159" t="s">
        <v>101</v>
      </c>
      <c r="I45" s="159" t="s">
        <v>130</v>
      </c>
      <c r="J45" s="160">
        <v>10</v>
      </c>
      <c r="K45" s="255"/>
      <c r="L45" s="161"/>
      <c r="M45" s="161"/>
      <c r="N45" s="161"/>
      <c r="O45" s="161"/>
      <c r="P45" s="161"/>
      <c r="Q45" s="123">
        <f t="shared" si="2"/>
        <v>0</v>
      </c>
      <c r="R45" s="127">
        <f t="shared" si="1"/>
        <v>0</v>
      </c>
      <c r="S45" s="116"/>
    </row>
    <row r="46" spans="1:21" s="14" customFormat="1" ht="63" customHeight="1" thickBot="1" x14ac:dyDescent="0.35">
      <c r="A46" s="334"/>
      <c r="B46" s="335"/>
      <c r="C46" s="337" t="s">
        <v>35</v>
      </c>
      <c r="D46" s="220" t="s">
        <v>96</v>
      </c>
      <c r="E46" s="208" t="s">
        <v>43</v>
      </c>
      <c r="F46" s="20" t="s">
        <v>44</v>
      </c>
      <c r="G46" s="20" t="s">
        <v>31</v>
      </c>
      <c r="H46" s="20" t="s">
        <v>100</v>
      </c>
      <c r="I46" s="20"/>
      <c r="J46" s="21">
        <v>13</v>
      </c>
      <c r="K46" s="255"/>
      <c r="L46" s="29"/>
      <c r="M46" s="29"/>
      <c r="N46" s="29"/>
      <c r="O46" s="29"/>
      <c r="P46" s="274"/>
      <c r="Q46" s="278">
        <f t="shared" si="2"/>
        <v>0</v>
      </c>
      <c r="R46" s="127">
        <f t="shared" si="1"/>
        <v>0</v>
      </c>
      <c r="S46" s="116"/>
      <c r="T46" s="12"/>
      <c r="U46" s="13"/>
    </row>
    <row r="47" spans="1:21" s="14" customFormat="1" ht="63" customHeight="1" thickBot="1" x14ac:dyDescent="0.35">
      <c r="A47" s="334"/>
      <c r="B47" s="361"/>
      <c r="C47" s="337"/>
      <c r="D47" s="148" t="s">
        <v>96</v>
      </c>
      <c r="E47" s="210" t="s">
        <v>43</v>
      </c>
      <c r="F47" s="9" t="s">
        <v>44</v>
      </c>
      <c r="G47" s="9" t="s">
        <v>49</v>
      </c>
      <c r="H47" s="9" t="s">
        <v>100</v>
      </c>
      <c r="I47" s="9"/>
      <c r="J47" s="11">
        <v>10</v>
      </c>
      <c r="K47" s="255"/>
      <c r="L47" s="147"/>
      <c r="M47" s="147"/>
      <c r="N47" s="147"/>
      <c r="O47" s="147"/>
      <c r="P47" s="275"/>
      <c r="Q47" s="279">
        <f t="shared" si="2"/>
        <v>0</v>
      </c>
      <c r="R47" s="242">
        <f t="shared" si="1"/>
        <v>0</v>
      </c>
      <c r="S47" s="116"/>
      <c r="T47" s="12"/>
      <c r="U47" s="13"/>
    </row>
    <row r="48" spans="1:21" s="14" customFormat="1" ht="63" customHeight="1" thickBot="1" x14ac:dyDescent="0.35">
      <c r="A48" s="324"/>
      <c r="B48" s="328"/>
      <c r="C48" s="338" t="s">
        <v>35</v>
      </c>
      <c r="D48" s="221" t="s">
        <v>57</v>
      </c>
      <c r="E48" s="213" t="s">
        <v>43</v>
      </c>
      <c r="F48" s="82" t="s">
        <v>44</v>
      </c>
      <c r="G48" s="82" t="s">
        <v>31</v>
      </c>
      <c r="H48" s="82" t="s">
        <v>97</v>
      </c>
      <c r="I48" s="82" t="s">
        <v>33</v>
      </c>
      <c r="J48" s="129">
        <v>13</v>
      </c>
      <c r="K48" s="255"/>
      <c r="L48" s="130"/>
      <c r="M48" s="130"/>
      <c r="N48" s="130"/>
      <c r="O48" s="130"/>
      <c r="P48" s="276"/>
      <c r="Q48" s="278">
        <f t="shared" si="2"/>
        <v>0</v>
      </c>
      <c r="R48" s="127">
        <f t="shared" si="1"/>
        <v>0</v>
      </c>
      <c r="S48" s="116"/>
      <c r="T48" s="12"/>
      <c r="U48" s="13"/>
    </row>
    <row r="49" spans="1:21" s="14" customFormat="1" ht="63" customHeight="1" thickBot="1" x14ac:dyDescent="0.35">
      <c r="A49" s="324"/>
      <c r="B49" s="330"/>
      <c r="C49" s="339"/>
      <c r="D49" s="149" t="s">
        <v>57</v>
      </c>
      <c r="E49" s="215" t="s">
        <v>43</v>
      </c>
      <c r="F49" s="83" t="s">
        <v>44</v>
      </c>
      <c r="G49" s="83" t="s">
        <v>49</v>
      </c>
      <c r="H49" s="83" t="s">
        <v>97</v>
      </c>
      <c r="I49" s="83" t="s">
        <v>33</v>
      </c>
      <c r="J49" s="228">
        <v>10</v>
      </c>
      <c r="K49" s="255"/>
      <c r="L49" s="134"/>
      <c r="M49" s="134"/>
      <c r="N49" s="134"/>
      <c r="O49" s="134"/>
      <c r="P49" s="277"/>
      <c r="Q49" s="280">
        <f t="shared" si="2"/>
        <v>0</v>
      </c>
      <c r="R49" s="244">
        <f t="shared" si="1"/>
        <v>0</v>
      </c>
      <c r="S49" s="116"/>
      <c r="T49" s="12"/>
      <c r="U49" s="13"/>
    </row>
    <row r="50" spans="1:21" s="14" customFormat="1" ht="15" thickBot="1" x14ac:dyDescent="0.35">
      <c r="A50" s="334"/>
      <c r="B50" s="335"/>
      <c r="C50" s="176" t="s">
        <v>35</v>
      </c>
      <c r="D50" s="220" t="s">
        <v>104</v>
      </c>
      <c r="E50" s="208" t="s">
        <v>43</v>
      </c>
      <c r="F50" s="20" t="s">
        <v>44</v>
      </c>
      <c r="G50" s="20" t="s">
        <v>31</v>
      </c>
      <c r="H50" s="20" t="s">
        <v>100</v>
      </c>
      <c r="I50" s="20" t="s">
        <v>109</v>
      </c>
      <c r="J50" s="21">
        <v>13</v>
      </c>
      <c r="K50" s="255"/>
      <c r="L50" s="29"/>
      <c r="M50" s="29"/>
      <c r="N50" s="29"/>
      <c r="O50" s="29"/>
      <c r="P50" s="29"/>
      <c r="Q50" s="138">
        <f t="shared" si="2"/>
        <v>0</v>
      </c>
      <c r="R50" s="142">
        <f t="shared" si="1"/>
        <v>0</v>
      </c>
      <c r="S50" s="116"/>
      <c r="T50" s="12"/>
      <c r="U50" s="13"/>
    </row>
    <row r="51" spans="1:21" s="14" customFormat="1" ht="15" thickBot="1" x14ac:dyDescent="0.35">
      <c r="A51" s="334"/>
      <c r="B51" s="336"/>
      <c r="C51" s="176" t="s">
        <v>35</v>
      </c>
      <c r="D51" s="220" t="s">
        <v>104</v>
      </c>
      <c r="E51" s="209" t="s">
        <v>43</v>
      </c>
      <c r="F51" s="24" t="s">
        <v>44</v>
      </c>
      <c r="G51" s="24" t="s">
        <v>31</v>
      </c>
      <c r="H51" s="24" t="s">
        <v>101</v>
      </c>
      <c r="I51" s="24" t="s">
        <v>110</v>
      </c>
      <c r="J51" s="21">
        <v>13</v>
      </c>
      <c r="K51" s="255"/>
      <c r="L51" s="80"/>
      <c r="M51" s="80"/>
      <c r="N51" s="80"/>
      <c r="O51" s="80"/>
      <c r="P51" s="80"/>
      <c r="Q51" s="123">
        <f t="shared" si="2"/>
        <v>0</v>
      </c>
      <c r="R51" s="127">
        <f t="shared" si="1"/>
        <v>0</v>
      </c>
      <c r="S51" s="116"/>
      <c r="T51" s="12"/>
      <c r="U51" s="13"/>
    </row>
    <row r="52" spans="1:21" s="14" customFormat="1" ht="15" thickBot="1" x14ac:dyDescent="0.35">
      <c r="A52" s="334"/>
      <c r="B52" s="336"/>
      <c r="C52" s="176" t="s">
        <v>35</v>
      </c>
      <c r="D52" s="220" t="s">
        <v>104</v>
      </c>
      <c r="E52" s="210" t="s">
        <v>43</v>
      </c>
      <c r="F52" s="9" t="s">
        <v>44</v>
      </c>
      <c r="G52" s="9" t="s">
        <v>31</v>
      </c>
      <c r="H52" s="9" t="s">
        <v>108</v>
      </c>
      <c r="I52" s="9" t="s">
        <v>32</v>
      </c>
      <c r="J52" s="21">
        <v>13</v>
      </c>
      <c r="K52" s="255"/>
      <c r="L52" s="92"/>
      <c r="M52" s="92"/>
      <c r="N52" s="92"/>
      <c r="O52" s="92"/>
      <c r="P52" s="92"/>
      <c r="Q52" s="123">
        <f t="shared" si="2"/>
        <v>0</v>
      </c>
      <c r="R52" s="127">
        <f t="shared" si="1"/>
        <v>0</v>
      </c>
      <c r="S52" s="116"/>
      <c r="T52" s="12"/>
      <c r="U52" s="13"/>
    </row>
    <row r="53" spans="1:21" s="14" customFormat="1" ht="15" thickBot="1" x14ac:dyDescent="0.35">
      <c r="A53" s="334"/>
      <c r="B53" s="336"/>
      <c r="C53" s="176" t="s">
        <v>35</v>
      </c>
      <c r="D53" s="220" t="s">
        <v>104</v>
      </c>
      <c r="E53" s="209" t="s">
        <v>46</v>
      </c>
      <c r="F53" s="26" t="s">
        <v>47</v>
      </c>
      <c r="G53" s="24" t="s">
        <v>31</v>
      </c>
      <c r="H53" s="24" t="s">
        <v>101</v>
      </c>
      <c r="I53" s="24" t="s">
        <v>110</v>
      </c>
      <c r="J53" s="25">
        <v>16.5</v>
      </c>
      <c r="K53" s="255"/>
      <c r="L53" s="80"/>
      <c r="M53" s="80"/>
      <c r="N53" s="80"/>
      <c r="O53" s="80"/>
      <c r="P53" s="80"/>
      <c r="Q53" s="123">
        <f t="shared" si="2"/>
        <v>0</v>
      </c>
      <c r="R53" s="127">
        <f t="shared" si="1"/>
        <v>0</v>
      </c>
      <c r="S53" s="116"/>
      <c r="T53" s="12"/>
      <c r="U53" s="13"/>
    </row>
    <row r="54" spans="1:21" s="14" customFormat="1" ht="15" thickBot="1" x14ac:dyDescent="0.35">
      <c r="A54" s="334"/>
      <c r="B54" s="336"/>
      <c r="C54" s="176" t="s">
        <v>35</v>
      </c>
      <c r="D54" s="220" t="s">
        <v>104</v>
      </c>
      <c r="E54" s="209" t="s">
        <v>48</v>
      </c>
      <c r="F54" s="26" t="s">
        <v>47</v>
      </c>
      <c r="G54" s="24" t="s">
        <v>31</v>
      </c>
      <c r="H54" s="24" t="s">
        <v>101</v>
      </c>
      <c r="I54" s="24" t="s">
        <v>110</v>
      </c>
      <c r="J54" s="25">
        <v>16.5</v>
      </c>
      <c r="K54" s="255"/>
      <c r="L54" s="80"/>
      <c r="M54" s="80"/>
      <c r="N54" s="80"/>
      <c r="O54" s="80"/>
      <c r="P54" s="19"/>
      <c r="Q54" s="123">
        <f t="shared" si="2"/>
        <v>0</v>
      </c>
      <c r="R54" s="127">
        <f t="shared" si="1"/>
        <v>0</v>
      </c>
      <c r="S54" s="116"/>
      <c r="T54" s="12"/>
      <c r="U54" s="13"/>
    </row>
    <row r="55" spans="1:21" s="14" customFormat="1" ht="15" thickBot="1" x14ac:dyDescent="0.35">
      <c r="A55" s="334"/>
      <c r="B55" s="336"/>
      <c r="C55" s="176" t="s">
        <v>35</v>
      </c>
      <c r="D55" s="220" t="s">
        <v>104</v>
      </c>
      <c r="E55" s="209" t="s">
        <v>43</v>
      </c>
      <c r="F55" s="24" t="s">
        <v>44</v>
      </c>
      <c r="G55" s="24" t="s">
        <v>49</v>
      </c>
      <c r="H55" s="20" t="s">
        <v>100</v>
      </c>
      <c r="I55" s="20" t="s">
        <v>109</v>
      </c>
      <c r="J55" s="25">
        <v>10</v>
      </c>
      <c r="K55" s="255"/>
      <c r="L55" s="27"/>
      <c r="M55" s="27"/>
      <c r="N55" s="27"/>
      <c r="O55" s="27"/>
      <c r="P55" s="27"/>
      <c r="Q55" s="123">
        <f t="shared" si="2"/>
        <v>0</v>
      </c>
      <c r="R55" s="127">
        <f t="shared" si="1"/>
        <v>0</v>
      </c>
      <c r="S55" s="116"/>
    </row>
    <row r="56" spans="1:21" s="14" customFormat="1" ht="15" thickBot="1" x14ac:dyDescent="0.35">
      <c r="A56" s="334"/>
      <c r="B56" s="336"/>
      <c r="C56" s="176" t="s">
        <v>35</v>
      </c>
      <c r="D56" s="220" t="s">
        <v>104</v>
      </c>
      <c r="E56" s="211" t="s">
        <v>43</v>
      </c>
      <c r="F56" s="17" t="s">
        <v>44</v>
      </c>
      <c r="G56" s="17" t="s">
        <v>49</v>
      </c>
      <c r="H56" s="24" t="s">
        <v>101</v>
      </c>
      <c r="I56" s="24" t="s">
        <v>110</v>
      </c>
      <c r="J56" s="18">
        <v>10</v>
      </c>
      <c r="K56" s="255"/>
      <c r="L56" s="120"/>
      <c r="M56" s="120"/>
      <c r="N56" s="120"/>
      <c r="O56" s="120"/>
      <c r="P56" s="120"/>
      <c r="Q56" s="123">
        <f t="shared" si="2"/>
        <v>0</v>
      </c>
      <c r="R56" s="127">
        <f t="shared" si="1"/>
        <v>0</v>
      </c>
      <c r="S56" s="116"/>
    </row>
    <row r="57" spans="1:21" s="14" customFormat="1" ht="15" thickBot="1" x14ac:dyDescent="0.35">
      <c r="A57" s="334"/>
      <c r="B57" s="361"/>
      <c r="C57" s="177" t="s">
        <v>35</v>
      </c>
      <c r="D57" s="148" t="s">
        <v>104</v>
      </c>
      <c r="E57" s="210" t="s">
        <v>43</v>
      </c>
      <c r="F57" s="9" t="s">
        <v>44</v>
      </c>
      <c r="G57" s="9" t="s">
        <v>49</v>
      </c>
      <c r="H57" s="9" t="s">
        <v>108</v>
      </c>
      <c r="I57" s="9" t="s">
        <v>32</v>
      </c>
      <c r="J57" s="11">
        <v>10</v>
      </c>
      <c r="K57" s="255"/>
      <c r="L57" s="27"/>
      <c r="M57" s="27"/>
      <c r="N57" s="27"/>
      <c r="O57" s="27"/>
      <c r="P57" s="27"/>
      <c r="Q57" s="123">
        <f t="shared" si="2"/>
        <v>0</v>
      </c>
      <c r="R57" s="127">
        <f t="shared" si="1"/>
        <v>0</v>
      </c>
      <c r="S57" s="116"/>
    </row>
    <row r="58" spans="1:21" s="14" customFormat="1" ht="15" thickBot="1" x14ac:dyDescent="0.35">
      <c r="A58" s="324"/>
      <c r="B58" s="328"/>
      <c r="C58" s="178" t="s">
        <v>35</v>
      </c>
      <c r="D58" s="221" t="s">
        <v>131</v>
      </c>
      <c r="E58" s="213" t="s">
        <v>43</v>
      </c>
      <c r="F58" s="82" t="s">
        <v>44</v>
      </c>
      <c r="G58" s="82" t="s">
        <v>31</v>
      </c>
      <c r="H58" s="82" t="s">
        <v>100</v>
      </c>
      <c r="I58" s="82" t="s">
        <v>103</v>
      </c>
      <c r="J58" s="129">
        <v>13</v>
      </c>
      <c r="K58" s="255"/>
      <c r="L58" s="130"/>
      <c r="M58" s="130"/>
      <c r="N58" s="130"/>
      <c r="O58" s="130"/>
      <c r="P58" s="130"/>
      <c r="Q58" s="123">
        <f t="shared" si="2"/>
        <v>0</v>
      </c>
      <c r="R58" s="127">
        <f t="shared" si="1"/>
        <v>0</v>
      </c>
      <c r="S58" s="116"/>
      <c r="T58" s="12"/>
      <c r="U58" s="13"/>
    </row>
    <row r="59" spans="1:21" s="14" customFormat="1" ht="15" thickBot="1" x14ac:dyDescent="0.35">
      <c r="A59" s="324"/>
      <c r="B59" s="329"/>
      <c r="C59" s="179" t="s">
        <v>35</v>
      </c>
      <c r="D59" s="221" t="s">
        <v>131</v>
      </c>
      <c r="E59" s="209" t="s">
        <v>43</v>
      </c>
      <c r="F59" s="24" t="s">
        <v>44</v>
      </c>
      <c r="G59" s="24" t="s">
        <v>31</v>
      </c>
      <c r="H59" s="24" t="s">
        <v>101</v>
      </c>
      <c r="I59" s="24" t="s">
        <v>103</v>
      </c>
      <c r="J59" s="21">
        <v>13</v>
      </c>
      <c r="K59" s="255"/>
      <c r="L59" s="80"/>
      <c r="M59" s="80"/>
      <c r="N59" s="80"/>
      <c r="O59" s="80"/>
      <c r="P59" s="80"/>
      <c r="Q59" s="123">
        <f t="shared" si="2"/>
        <v>0</v>
      </c>
      <c r="R59" s="127">
        <f t="shared" si="1"/>
        <v>0</v>
      </c>
      <c r="S59" s="116"/>
      <c r="T59" s="12"/>
      <c r="U59" s="13"/>
    </row>
    <row r="60" spans="1:21" s="14" customFormat="1" ht="15" thickBot="1" x14ac:dyDescent="0.35">
      <c r="A60" s="324"/>
      <c r="B60" s="329"/>
      <c r="C60" s="179" t="s">
        <v>35</v>
      </c>
      <c r="D60" s="221" t="s">
        <v>131</v>
      </c>
      <c r="E60" s="209" t="s">
        <v>46</v>
      </c>
      <c r="F60" s="26" t="s">
        <v>47</v>
      </c>
      <c r="G60" s="24" t="s">
        <v>31</v>
      </c>
      <c r="H60" s="24" t="s">
        <v>101</v>
      </c>
      <c r="I60" s="24" t="s">
        <v>103</v>
      </c>
      <c r="J60" s="25">
        <v>16.5</v>
      </c>
      <c r="K60" s="255"/>
      <c r="L60" s="80"/>
      <c r="M60" s="80"/>
      <c r="N60" s="80"/>
      <c r="O60" s="80"/>
      <c r="P60" s="80"/>
      <c r="Q60" s="123">
        <f t="shared" si="2"/>
        <v>0</v>
      </c>
      <c r="R60" s="127">
        <f t="shared" si="1"/>
        <v>0</v>
      </c>
      <c r="S60" s="116"/>
      <c r="T60" s="12"/>
      <c r="U60" s="13"/>
    </row>
    <row r="61" spans="1:21" s="14" customFormat="1" ht="15" thickBot="1" x14ac:dyDescent="0.35">
      <c r="A61" s="324"/>
      <c r="B61" s="329"/>
      <c r="C61" s="179" t="s">
        <v>35</v>
      </c>
      <c r="D61" s="221" t="s">
        <v>131</v>
      </c>
      <c r="E61" s="209" t="s">
        <v>48</v>
      </c>
      <c r="F61" s="26" t="s">
        <v>47</v>
      </c>
      <c r="G61" s="24" t="s">
        <v>31</v>
      </c>
      <c r="H61" s="24" t="s">
        <v>101</v>
      </c>
      <c r="I61" s="24" t="s">
        <v>103</v>
      </c>
      <c r="J61" s="25">
        <v>16.5</v>
      </c>
      <c r="K61" s="255"/>
      <c r="L61" s="147"/>
      <c r="M61" s="147"/>
      <c r="N61" s="147"/>
      <c r="O61" s="147"/>
      <c r="P61" s="281"/>
      <c r="Q61" s="123">
        <f t="shared" si="2"/>
        <v>0</v>
      </c>
      <c r="R61" s="127">
        <f t="shared" si="1"/>
        <v>0</v>
      </c>
      <c r="S61" s="116"/>
      <c r="T61" s="12"/>
      <c r="U61" s="13"/>
    </row>
    <row r="62" spans="1:21" s="14" customFormat="1" ht="15" thickBot="1" x14ac:dyDescent="0.35">
      <c r="A62" s="324"/>
      <c r="B62" s="329"/>
      <c r="C62" s="179" t="s">
        <v>35</v>
      </c>
      <c r="D62" s="221" t="s">
        <v>131</v>
      </c>
      <c r="E62" s="209" t="s">
        <v>43</v>
      </c>
      <c r="F62" s="24" t="s">
        <v>44</v>
      </c>
      <c r="G62" s="24" t="s">
        <v>49</v>
      </c>
      <c r="H62" s="24" t="s">
        <v>100</v>
      </c>
      <c r="I62" s="24" t="s">
        <v>103</v>
      </c>
      <c r="J62" s="25">
        <v>10</v>
      </c>
      <c r="K62" s="255"/>
      <c r="L62" s="120"/>
      <c r="M62" s="120"/>
      <c r="N62" s="120"/>
      <c r="O62" s="120"/>
      <c r="P62" s="120"/>
      <c r="Q62" s="123">
        <f t="shared" si="2"/>
        <v>0</v>
      </c>
      <c r="R62" s="127">
        <f t="shared" si="1"/>
        <v>0</v>
      </c>
      <c r="S62" s="116"/>
    </row>
    <row r="63" spans="1:21" s="14" customFormat="1" ht="15" thickBot="1" x14ac:dyDescent="0.35">
      <c r="A63" s="324"/>
      <c r="B63" s="330"/>
      <c r="C63" s="180" t="s">
        <v>35</v>
      </c>
      <c r="D63" s="166" t="s">
        <v>131</v>
      </c>
      <c r="E63" s="163" t="s">
        <v>43</v>
      </c>
      <c r="F63" s="132" t="s">
        <v>44</v>
      </c>
      <c r="G63" s="132" t="s">
        <v>49</v>
      </c>
      <c r="H63" s="132" t="s">
        <v>101</v>
      </c>
      <c r="I63" s="132" t="s">
        <v>103</v>
      </c>
      <c r="J63" s="133">
        <v>10</v>
      </c>
      <c r="K63" s="255"/>
      <c r="L63" s="157"/>
      <c r="M63" s="157"/>
      <c r="N63" s="157"/>
      <c r="O63" s="157"/>
      <c r="P63" s="157"/>
      <c r="Q63" s="123">
        <f t="shared" si="2"/>
        <v>0</v>
      </c>
      <c r="R63" s="127">
        <f t="shared" si="1"/>
        <v>0</v>
      </c>
      <c r="S63" s="116"/>
    </row>
    <row r="64" spans="1:21" s="14" customFormat="1" ht="15" thickBot="1" x14ac:dyDescent="0.35">
      <c r="A64" s="334"/>
      <c r="B64" s="335"/>
      <c r="C64" s="171" t="s">
        <v>27</v>
      </c>
      <c r="D64" s="220" t="s">
        <v>37</v>
      </c>
      <c r="E64" s="208" t="s">
        <v>43</v>
      </c>
      <c r="F64" s="20" t="s">
        <v>44</v>
      </c>
      <c r="G64" s="20" t="s">
        <v>31</v>
      </c>
      <c r="H64" s="20" t="s">
        <v>45</v>
      </c>
      <c r="I64" s="20" t="s">
        <v>33</v>
      </c>
      <c r="J64" s="21">
        <v>13</v>
      </c>
      <c r="K64" s="255"/>
      <c r="L64" s="29"/>
      <c r="M64" s="29"/>
      <c r="N64" s="29"/>
      <c r="O64" s="29"/>
      <c r="P64" s="29"/>
      <c r="Q64" s="123">
        <f t="shared" si="2"/>
        <v>0</v>
      </c>
      <c r="R64" s="127">
        <f t="shared" si="1"/>
        <v>0</v>
      </c>
      <c r="S64" s="116"/>
      <c r="T64" s="12"/>
      <c r="U64" s="13"/>
    </row>
    <row r="65" spans="1:21" s="14" customFormat="1" ht="15" thickBot="1" x14ac:dyDescent="0.35">
      <c r="A65" s="334"/>
      <c r="B65" s="336"/>
      <c r="C65" s="171" t="s">
        <v>27</v>
      </c>
      <c r="D65" s="220" t="s">
        <v>37</v>
      </c>
      <c r="E65" s="208" t="s">
        <v>43</v>
      </c>
      <c r="F65" s="20" t="s">
        <v>44</v>
      </c>
      <c r="G65" s="20" t="s">
        <v>31</v>
      </c>
      <c r="H65" s="20" t="s">
        <v>100</v>
      </c>
      <c r="I65" s="20" t="s">
        <v>101</v>
      </c>
      <c r="J65" s="21">
        <v>13</v>
      </c>
      <c r="K65" s="255"/>
      <c r="L65" s="80"/>
      <c r="M65" s="80"/>
      <c r="N65" s="80"/>
      <c r="O65" s="80"/>
      <c r="P65" s="80"/>
      <c r="Q65" s="123">
        <f t="shared" si="2"/>
        <v>0</v>
      </c>
      <c r="R65" s="127">
        <f t="shared" si="1"/>
        <v>0</v>
      </c>
      <c r="S65" s="116"/>
      <c r="T65" s="12"/>
      <c r="U65" s="13"/>
    </row>
    <row r="66" spans="1:21" s="14" customFormat="1" ht="15" thickBot="1" x14ac:dyDescent="0.35">
      <c r="A66" s="334"/>
      <c r="B66" s="336"/>
      <c r="C66" s="179" t="s">
        <v>27</v>
      </c>
      <c r="D66" s="222" t="s">
        <v>37</v>
      </c>
      <c r="E66" s="209" t="s">
        <v>43</v>
      </c>
      <c r="F66" s="24" t="s">
        <v>44</v>
      </c>
      <c r="G66" s="24" t="s">
        <v>31</v>
      </c>
      <c r="H66" s="24" t="s">
        <v>101</v>
      </c>
      <c r="I66" s="24" t="s">
        <v>33</v>
      </c>
      <c r="J66" s="21">
        <v>13</v>
      </c>
      <c r="K66" s="255"/>
      <c r="L66" s="23"/>
      <c r="M66" s="23"/>
      <c r="N66" s="23"/>
      <c r="O66" s="23"/>
      <c r="P66" s="23"/>
      <c r="Q66" s="123">
        <f t="shared" si="2"/>
        <v>0</v>
      </c>
      <c r="R66" s="127">
        <f t="shared" si="1"/>
        <v>0</v>
      </c>
      <c r="S66" s="116"/>
      <c r="T66" s="12"/>
      <c r="U66" s="13"/>
    </row>
    <row r="67" spans="1:21" s="14" customFormat="1" ht="15" thickBot="1" x14ac:dyDescent="0.35">
      <c r="A67" s="334"/>
      <c r="B67" s="336"/>
      <c r="C67" s="181" t="s">
        <v>27</v>
      </c>
      <c r="D67" s="223" t="s">
        <v>37</v>
      </c>
      <c r="E67" s="210" t="s">
        <v>43</v>
      </c>
      <c r="F67" s="9" t="s">
        <v>44</v>
      </c>
      <c r="G67" s="9" t="s">
        <v>31</v>
      </c>
      <c r="H67" s="9" t="s">
        <v>115</v>
      </c>
      <c r="I67" s="162" t="s">
        <v>33</v>
      </c>
      <c r="J67" s="21">
        <v>13</v>
      </c>
      <c r="K67" s="255"/>
      <c r="L67" s="10"/>
      <c r="M67" s="10"/>
      <c r="N67" s="10"/>
      <c r="O67" s="10"/>
      <c r="P67" s="10"/>
      <c r="Q67" s="123">
        <f t="shared" si="2"/>
        <v>0</v>
      </c>
      <c r="R67" s="127">
        <f t="shared" si="1"/>
        <v>0</v>
      </c>
      <c r="S67" s="116"/>
      <c r="T67" s="12"/>
      <c r="U67" s="13"/>
    </row>
    <row r="68" spans="1:21" s="14" customFormat="1" ht="15" thickBot="1" x14ac:dyDescent="0.35">
      <c r="A68" s="334"/>
      <c r="B68" s="336"/>
      <c r="C68" s="179" t="s">
        <v>27</v>
      </c>
      <c r="D68" s="222" t="s">
        <v>37</v>
      </c>
      <c r="E68" s="209" t="s">
        <v>46</v>
      </c>
      <c r="F68" s="26" t="s">
        <v>47</v>
      </c>
      <c r="G68" s="24" t="s">
        <v>31</v>
      </c>
      <c r="H68" s="24" t="s">
        <v>101</v>
      </c>
      <c r="I68" s="24" t="s">
        <v>33</v>
      </c>
      <c r="J68" s="25">
        <v>16.5</v>
      </c>
      <c r="K68" s="255"/>
      <c r="L68" s="23"/>
      <c r="M68" s="23"/>
      <c r="N68" s="23"/>
      <c r="O68" s="23"/>
      <c r="P68" s="23"/>
      <c r="Q68" s="123">
        <f t="shared" si="2"/>
        <v>0</v>
      </c>
      <c r="R68" s="127">
        <f t="shared" si="1"/>
        <v>0</v>
      </c>
      <c r="S68" s="116"/>
      <c r="T68" s="12"/>
      <c r="U68" s="13"/>
    </row>
    <row r="69" spans="1:21" s="14" customFormat="1" ht="15" thickBot="1" x14ac:dyDescent="0.35">
      <c r="A69" s="334"/>
      <c r="B69" s="336"/>
      <c r="C69" s="179" t="s">
        <v>27</v>
      </c>
      <c r="D69" s="222" t="s">
        <v>37</v>
      </c>
      <c r="E69" s="209" t="s">
        <v>48</v>
      </c>
      <c r="F69" s="26" t="s">
        <v>47</v>
      </c>
      <c r="G69" s="24" t="s">
        <v>31</v>
      </c>
      <c r="H69" s="24" t="s">
        <v>101</v>
      </c>
      <c r="I69" s="24" t="s">
        <v>33</v>
      </c>
      <c r="J69" s="25">
        <v>16.5</v>
      </c>
      <c r="K69" s="255"/>
      <c r="L69" s="23"/>
      <c r="M69" s="23"/>
      <c r="N69" s="23"/>
      <c r="O69" s="23"/>
      <c r="P69" s="19"/>
      <c r="Q69" s="123">
        <f t="shared" si="2"/>
        <v>0</v>
      </c>
      <c r="R69" s="127">
        <f t="shared" si="1"/>
        <v>0</v>
      </c>
      <c r="S69" s="116"/>
      <c r="T69" s="12"/>
      <c r="U69" s="13"/>
    </row>
    <row r="70" spans="1:21" s="14" customFormat="1" ht="15" thickBot="1" x14ac:dyDescent="0.35">
      <c r="A70" s="334"/>
      <c r="B70" s="336"/>
      <c r="C70" s="179" t="s">
        <v>27</v>
      </c>
      <c r="D70" s="222" t="s">
        <v>37</v>
      </c>
      <c r="E70" s="209" t="s">
        <v>43</v>
      </c>
      <c r="F70" s="24" t="s">
        <v>44</v>
      </c>
      <c r="G70" s="24" t="s">
        <v>49</v>
      </c>
      <c r="H70" s="24" t="s">
        <v>34</v>
      </c>
      <c r="I70" s="24" t="s">
        <v>33</v>
      </c>
      <c r="J70" s="25">
        <v>10</v>
      </c>
      <c r="K70" s="255"/>
      <c r="L70" s="23"/>
      <c r="M70" s="23"/>
      <c r="N70" s="23"/>
      <c r="O70" s="23"/>
      <c r="P70" s="19"/>
      <c r="Q70" s="123">
        <f t="shared" si="2"/>
        <v>0</v>
      </c>
      <c r="R70" s="127">
        <f t="shared" si="1"/>
        <v>0</v>
      </c>
      <c r="S70" s="116"/>
    </row>
    <row r="71" spans="1:21" s="14" customFormat="1" ht="15" thickBot="1" x14ac:dyDescent="0.35">
      <c r="A71" s="334"/>
      <c r="B71" s="336"/>
      <c r="C71" s="179" t="s">
        <v>27</v>
      </c>
      <c r="D71" s="222" t="s">
        <v>37</v>
      </c>
      <c r="E71" s="209" t="s">
        <v>43</v>
      </c>
      <c r="F71" s="24" t="s">
        <v>44</v>
      </c>
      <c r="G71" s="24" t="s">
        <v>49</v>
      </c>
      <c r="H71" s="24" t="s">
        <v>100</v>
      </c>
      <c r="I71" s="24" t="s">
        <v>101</v>
      </c>
      <c r="J71" s="25">
        <v>10</v>
      </c>
      <c r="K71" s="255"/>
      <c r="L71" s="27"/>
      <c r="M71" s="27"/>
      <c r="N71" s="27"/>
      <c r="O71" s="27"/>
      <c r="P71" s="27"/>
      <c r="Q71" s="123">
        <f t="shared" si="2"/>
        <v>0</v>
      </c>
      <c r="R71" s="127">
        <f t="shared" si="1"/>
        <v>0</v>
      </c>
      <c r="S71" s="116"/>
    </row>
    <row r="72" spans="1:21" s="14" customFormat="1" ht="15" thickBot="1" x14ac:dyDescent="0.35">
      <c r="A72" s="334"/>
      <c r="B72" s="336"/>
      <c r="C72" s="182" t="s">
        <v>27</v>
      </c>
      <c r="D72" s="148" t="s">
        <v>37</v>
      </c>
      <c r="E72" s="211" t="s">
        <v>43</v>
      </c>
      <c r="F72" s="17" t="s">
        <v>44</v>
      </c>
      <c r="G72" s="17" t="s">
        <v>49</v>
      </c>
      <c r="H72" s="17" t="s">
        <v>101</v>
      </c>
      <c r="I72" s="17" t="s">
        <v>33</v>
      </c>
      <c r="J72" s="18">
        <v>10</v>
      </c>
      <c r="K72" s="255"/>
      <c r="L72" s="120"/>
      <c r="M72" s="120"/>
      <c r="N72" s="120"/>
      <c r="O72" s="120"/>
      <c r="P72" s="120"/>
      <c r="Q72" s="123">
        <f t="shared" si="2"/>
        <v>0</v>
      </c>
      <c r="R72" s="127">
        <f t="shared" si="1"/>
        <v>0</v>
      </c>
      <c r="S72" s="116"/>
    </row>
    <row r="73" spans="1:21" s="14" customFormat="1" ht="15" thickBot="1" x14ac:dyDescent="0.35">
      <c r="A73" s="334"/>
      <c r="B73" s="336"/>
      <c r="C73" s="183" t="s">
        <v>27</v>
      </c>
      <c r="D73" s="224" t="s">
        <v>37</v>
      </c>
      <c r="E73" s="212" t="s">
        <v>43</v>
      </c>
      <c r="F73" s="15" t="s">
        <v>44</v>
      </c>
      <c r="G73" s="15" t="s">
        <v>49</v>
      </c>
      <c r="H73" s="15" t="s">
        <v>115</v>
      </c>
      <c r="I73" s="15" t="s">
        <v>33</v>
      </c>
      <c r="J73" s="16">
        <v>10</v>
      </c>
      <c r="K73" s="255"/>
      <c r="L73" s="282"/>
      <c r="M73" s="282"/>
      <c r="N73" s="282"/>
      <c r="O73" s="282"/>
      <c r="P73" s="282"/>
      <c r="Q73" s="123">
        <f t="shared" si="2"/>
        <v>0</v>
      </c>
      <c r="R73" s="127">
        <f t="shared" si="1"/>
        <v>0</v>
      </c>
      <c r="S73" s="116"/>
    </row>
    <row r="74" spans="1:21" s="14" customFormat="1" ht="15" thickBot="1" x14ac:dyDescent="0.35">
      <c r="A74" s="334"/>
      <c r="B74" s="336"/>
      <c r="C74" s="171" t="s">
        <v>27</v>
      </c>
      <c r="D74" s="220" t="s">
        <v>28</v>
      </c>
      <c r="E74" s="208" t="s">
        <v>43</v>
      </c>
      <c r="F74" s="20" t="s">
        <v>44</v>
      </c>
      <c r="G74" s="20" t="s">
        <v>31</v>
      </c>
      <c r="H74" s="20" t="s">
        <v>45</v>
      </c>
      <c r="I74" s="20" t="s">
        <v>33</v>
      </c>
      <c r="J74" s="21">
        <v>13</v>
      </c>
      <c r="K74" s="255"/>
      <c r="L74" s="29"/>
      <c r="M74" s="29"/>
      <c r="N74" s="29"/>
      <c r="O74" s="29"/>
      <c r="P74" s="29"/>
      <c r="Q74" s="123">
        <f t="shared" si="2"/>
        <v>0</v>
      </c>
      <c r="R74" s="127">
        <f t="shared" si="1"/>
        <v>0</v>
      </c>
      <c r="S74" s="116"/>
    </row>
    <row r="75" spans="1:21" s="14" customFormat="1" ht="15" thickBot="1" x14ac:dyDescent="0.35">
      <c r="A75" s="334"/>
      <c r="B75" s="336"/>
      <c r="C75" s="171" t="s">
        <v>27</v>
      </c>
      <c r="D75" s="220" t="s">
        <v>28</v>
      </c>
      <c r="E75" s="208" t="s">
        <v>43</v>
      </c>
      <c r="F75" s="20" t="s">
        <v>44</v>
      </c>
      <c r="G75" s="20" t="s">
        <v>31</v>
      </c>
      <c r="H75" s="20" t="s">
        <v>100</v>
      </c>
      <c r="I75" s="20" t="s">
        <v>101</v>
      </c>
      <c r="J75" s="21">
        <v>13</v>
      </c>
      <c r="K75" s="255"/>
      <c r="L75" s="29"/>
      <c r="M75" s="29"/>
      <c r="N75" s="29"/>
      <c r="O75" s="29"/>
      <c r="P75" s="29"/>
      <c r="Q75" s="123">
        <f t="shared" si="2"/>
        <v>0</v>
      </c>
      <c r="R75" s="127">
        <f t="shared" si="1"/>
        <v>0</v>
      </c>
      <c r="S75" s="116"/>
    </row>
    <row r="76" spans="1:21" s="14" customFormat="1" ht="15" thickBot="1" x14ac:dyDescent="0.35">
      <c r="A76" s="334"/>
      <c r="B76" s="336"/>
      <c r="C76" s="179" t="s">
        <v>27</v>
      </c>
      <c r="D76" s="222" t="s">
        <v>28</v>
      </c>
      <c r="E76" s="209" t="s">
        <v>43</v>
      </c>
      <c r="F76" s="24" t="s">
        <v>44</v>
      </c>
      <c r="G76" s="24" t="s">
        <v>31</v>
      </c>
      <c r="H76" s="24" t="s">
        <v>101</v>
      </c>
      <c r="I76" s="24" t="s">
        <v>33</v>
      </c>
      <c r="J76" s="21">
        <v>13</v>
      </c>
      <c r="K76" s="255"/>
      <c r="L76" s="23"/>
      <c r="M76" s="23"/>
      <c r="N76" s="23"/>
      <c r="O76" s="23"/>
      <c r="P76" s="23"/>
      <c r="Q76" s="123">
        <f t="shared" si="2"/>
        <v>0</v>
      </c>
      <c r="R76" s="127">
        <f t="shared" ref="R76:R139" si="3">+Q76*J76</f>
        <v>0</v>
      </c>
      <c r="S76" s="116"/>
    </row>
    <row r="77" spans="1:21" s="14" customFormat="1" ht="15" thickBot="1" x14ac:dyDescent="0.35">
      <c r="A77" s="334"/>
      <c r="B77" s="336"/>
      <c r="C77" s="181" t="s">
        <v>27</v>
      </c>
      <c r="D77" s="223" t="s">
        <v>28</v>
      </c>
      <c r="E77" s="210" t="s">
        <v>43</v>
      </c>
      <c r="F77" s="9" t="s">
        <v>44</v>
      </c>
      <c r="G77" s="9" t="s">
        <v>31</v>
      </c>
      <c r="H77" s="9" t="s">
        <v>115</v>
      </c>
      <c r="I77" s="9" t="s">
        <v>33</v>
      </c>
      <c r="J77" s="21">
        <v>13</v>
      </c>
      <c r="K77" s="255"/>
      <c r="L77" s="10"/>
      <c r="M77" s="10"/>
      <c r="N77" s="10"/>
      <c r="O77" s="10"/>
      <c r="P77" s="10"/>
      <c r="Q77" s="123">
        <f t="shared" si="2"/>
        <v>0</v>
      </c>
      <c r="R77" s="127">
        <f t="shared" si="3"/>
        <v>0</v>
      </c>
      <c r="S77" s="116"/>
    </row>
    <row r="78" spans="1:21" s="14" customFormat="1" ht="15" thickBot="1" x14ac:dyDescent="0.35">
      <c r="A78" s="334"/>
      <c r="B78" s="336"/>
      <c r="C78" s="179" t="s">
        <v>27</v>
      </c>
      <c r="D78" s="222" t="s">
        <v>28</v>
      </c>
      <c r="E78" s="209" t="s">
        <v>46</v>
      </c>
      <c r="F78" s="26" t="s">
        <v>47</v>
      </c>
      <c r="G78" s="24" t="s">
        <v>31</v>
      </c>
      <c r="H78" s="24" t="s">
        <v>101</v>
      </c>
      <c r="I78" s="24" t="s">
        <v>33</v>
      </c>
      <c r="J78" s="25">
        <v>16.5</v>
      </c>
      <c r="K78" s="255"/>
      <c r="L78" s="23"/>
      <c r="M78" s="23"/>
      <c r="N78" s="23"/>
      <c r="O78" s="23"/>
      <c r="P78" s="23"/>
      <c r="Q78" s="123">
        <f t="shared" ref="Q78:Q141" si="4">SUM(L78:P78)</f>
        <v>0</v>
      </c>
      <c r="R78" s="127">
        <f t="shared" si="3"/>
        <v>0</v>
      </c>
      <c r="S78" s="116"/>
    </row>
    <row r="79" spans="1:21" s="14" customFormat="1" ht="15" thickBot="1" x14ac:dyDescent="0.35">
      <c r="A79" s="334"/>
      <c r="B79" s="336"/>
      <c r="C79" s="179" t="s">
        <v>27</v>
      </c>
      <c r="D79" s="222" t="s">
        <v>28</v>
      </c>
      <c r="E79" s="209" t="s">
        <v>48</v>
      </c>
      <c r="F79" s="26" t="s">
        <v>47</v>
      </c>
      <c r="G79" s="24" t="s">
        <v>31</v>
      </c>
      <c r="H79" s="24" t="s">
        <v>101</v>
      </c>
      <c r="I79" s="24" t="s">
        <v>33</v>
      </c>
      <c r="J79" s="25">
        <v>16.5</v>
      </c>
      <c r="K79" s="255"/>
      <c r="L79" s="23"/>
      <c r="M79" s="23"/>
      <c r="N79" s="23"/>
      <c r="O79" s="23"/>
      <c r="P79" s="19"/>
      <c r="Q79" s="123">
        <f t="shared" si="4"/>
        <v>0</v>
      </c>
      <c r="R79" s="127">
        <f t="shared" si="3"/>
        <v>0</v>
      </c>
      <c r="S79" s="116"/>
    </row>
    <row r="80" spans="1:21" s="14" customFormat="1" ht="15" thickBot="1" x14ac:dyDescent="0.35">
      <c r="A80" s="334"/>
      <c r="B80" s="336"/>
      <c r="C80" s="171" t="s">
        <v>27</v>
      </c>
      <c r="D80" s="220" t="s">
        <v>28</v>
      </c>
      <c r="E80" s="208" t="s">
        <v>43</v>
      </c>
      <c r="F80" s="24" t="s">
        <v>44</v>
      </c>
      <c r="G80" s="24" t="s">
        <v>49</v>
      </c>
      <c r="H80" s="24" t="s">
        <v>34</v>
      </c>
      <c r="I80" s="24" t="s">
        <v>33</v>
      </c>
      <c r="J80" s="25">
        <v>10</v>
      </c>
      <c r="K80" s="255"/>
      <c r="L80" s="29"/>
      <c r="M80" s="29"/>
      <c r="N80" s="29"/>
      <c r="O80" s="29"/>
      <c r="P80" s="19"/>
      <c r="Q80" s="123">
        <f t="shared" si="4"/>
        <v>0</v>
      </c>
      <c r="R80" s="127">
        <f t="shared" si="3"/>
        <v>0</v>
      </c>
      <c r="S80" s="116"/>
    </row>
    <row r="81" spans="1:19" s="14" customFormat="1" ht="15" thickBot="1" x14ac:dyDescent="0.35">
      <c r="A81" s="334"/>
      <c r="B81" s="336"/>
      <c r="C81" s="171" t="s">
        <v>27</v>
      </c>
      <c r="D81" s="220" t="s">
        <v>28</v>
      </c>
      <c r="E81" s="208" t="s">
        <v>43</v>
      </c>
      <c r="F81" s="24" t="s">
        <v>44</v>
      </c>
      <c r="G81" s="24" t="s">
        <v>49</v>
      </c>
      <c r="H81" s="24" t="s">
        <v>100</v>
      </c>
      <c r="I81" s="24" t="s">
        <v>101</v>
      </c>
      <c r="J81" s="25">
        <v>10</v>
      </c>
      <c r="K81" s="255"/>
      <c r="L81" s="27"/>
      <c r="M81" s="27"/>
      <c r="N81" s="27"/>
      <c r="O81" s="27"/>
      <c r="P81" s="27"/>
      <c r="Q81" s="123">
        <f t="shared" si="4"/>
        <v>0</v>
      </c>
      <c r="R81" s="127">
        <f t="shared" si="3"/>
        <v>0</v>
      </c>
      <c r="S81" s="116"/>
    </row>
    <row r="82" spans="1:19" s="14" customFormat="1" ht="15" thickBot="1" x14ac:dyDescent="0.35">
      <c r="A82" s="334"/>
      <c r="B82" s="336"/>
      <c r="C82" s="181" t="s">
        <v>27</v>
      </c>
      <c r="D82" s="223" t="s">
        <v>28</v>
      </c>
      <c r="E82" s="210" t="s">
        <v>43</v>
      </c>
      <c r="F82" s="17" t="s">
        <v>44</v>
      </c>
      <c r="G82" s="17" t="s">
        <v>49</v>
      </c>
      <c r="H82" s="17" t="s">
        <v>101</v>
      </c>
      <c r="I82" s="17" t="s">
        <v>33</v>
      </c>
      <c r="J82" s="18">
        <v>10</v>
      </c>
      <c r="K82" s="255"/>
      <c r="L82" s="10"/>
      <c r="M82" s="10"/>
      <c r="N82" s="10"/>
      <c r="O82" s="10"/>
      <c r="P82" s="10"/>
      <c r="Q82" s="123">
        <f t="shared" si="4"/>
        <v>0</v>
      </c>
      <c r="R82" s="127">
        <f t="shared" si="3"/>
        <v>0</v>
      </c>
      <c r="S82" s="116"/>
    </row>
    <row r="83" spans="1:19" s="14" customFormat="1" ht="15" thickBot="1" x14ac:dyDescent="0.35">
      <c r="A83" s="334"/>
      <c r="B83" s="336"/>
      <c r="C83" s="183" t="s">
        <v>27</v>
      </c>
      <c r="D83" s="224" t="s">
        <v>28</v>
      </c>
      <c r="E83" s="212" t="s">
        <v>43</v>
      </c>
      <c r="F83" s="15" t="s">
        <v>44</v>
      </c>
      <c r="G83" s="15" t="s">
        <v>49</v>
      </c>
      <c r="H83" s="15" t="s">
        <v>115</v>
      </c>
      <c r="I83" s="15" t="s">
        <v>33</v>
      </c>
      <c r="J83" s="16">
        <v>10</v>
      </c>
      <c r="K83" s="255"/>
      <c r="L83" s="28"/>
      <c r="M83" s="28"/>
      <c r="N83" s="28"/>
      <c r="O83" s="28"/>
      <c r="P83" s="28"/>
      <c r="Q83" s="123">
        <f t="shared" si="4"/>
        <v>0</v>
      </c>
      <c r="R83" s="127">
        <f t="shared" si="3"/>
        <v>0</v>
      </c>
      <c r="S83" s="116"/>
    </row>
    <row r="84" spans="1:19" s="14" customFormat="1" ht="15" thickBot="1" x14ac:dyDescent="0.35">
      <c r="A84" s="334"/>
      <c r="B84" s="336"/>
      <c r="C84" s="171" t="s">
        <v>38</v>
      </c>
      <c r="D84" s="220" t="s">
        <v>50</v>
      </c>
      <c r="E84" s="208" t="s">
        <v>43</v>
      </c>
      <c r="F84" s="20" t="s">
        <v>44</v>
      </c>
      <c r="G84" s="20" t="s">
        <v>31</v>
      </c>
      <c r="H84" s="20" t="s">
        <v>45</v>
      </c>
      <c r="I84" s="20" t="s">
        <v>33</v>
      </c>
      <c r="J84" s="21">
        <v>13</v>
      </c>
      <c r="K84" s="255"/>
      <c r="L84" s="29"/>
      <c r="M84" s="29"/>
      <c r="N84" s="29"/>
      <c r="O84" s="29"/>
      <c r="P84" s="29"/>
      <c r="Q84" s="123">
        <f t="shared" si="4"/>
        <v>0</v>
      </c>
      <c r="R84" s="127">
        <f t="shared" si="3"/>
        <v>0</v>
      </c>
      <c r="S84" s="116"/>
    </row>
    <row r="85" spans="1:19" s="14" customFormat="1" ht="15" thickBot="1" x14ac:dyDescent="0.35">
      <c r="A85" s="334"/>
      <c r="B85" s="336"/>
      <c r="C85" s="171" t="s">
        <v>38</v>
      </c>
      <c r="D85" s="220" t="s">
        <v>50</v>
      </c>
      <c r="E85" s="208" t="s">
        <v>43</v>
      </c>
      <c r="F85" s="20" t="s">
        <v>44</v>
      </c>
      <c r="G85" s="20" t="s">
        <v>31</v>
      </c>
      <c r="H85" s="20" t="s">
        <v>100</v>
      </c>
      <c r="I85" s="20" t="s">
        <v>101</v>
      </c>
      <c r="J85" s="21">
        <v>13</v>
      </c>
      <c r="K85" s="255"/>
      <c r="L85" s="29"/>
      <c r="M85" s="29"/>
      <c r="N85" s="29"/>
      <c r="O85" s="29"/>
      <c r="P85" s="29"/>
      <c r="Q85" s="123">
        <f t="shared" si="4"/>
        <v>0</v>
      </c>
      <c r="R85" s="127">
        <f t="shared" si="3"/>
        <v>0</v>
      </c>
      <c r="S85" s="116"/>
    </row>
    <row r="86" spans="1:19" s="14" customFormat="1" ht="15" thickBot="1" x14ac:dyDescent="0.35">
      <c r="A86" s="334"/>
      <c r="B86" s="336"/>
      <c r="C86" s="179" t="s">
        <v>38</v>
      </c>
      <c r="D86" s="222" t="s">
        <v>50</v>
      </c>
      <c r="E86" s="209" t="s">
        <v>43</v>
      </c>
      <c r="F86" s="24" t="s">
        <v>44</v>
      </c>
      <c r="G86" s="24" t="s">
        <v>31</v>
      </c>
      <c r="H86" s="24" t="s">
        <v>101</v>
      </c>
      <c r="I86" s="24" t="s">
        <v>33</v>
      </c>
      <c r="J86" s="21">
        <v>13</v>
      </c>
      <c r="K86" s="255"/>
      <c r="L86" s="23"/>
      <c r="M86" s="23"/>
      <c r="N86" s="23"/>
      <c r="O86" s="23"/>
      <c r="P86" s="23"/>
      <c r="Q86" s="123">
        <f t="shared" si="4"/>
        <v>0</v>
      </c>
      <c r="R86" s="127">
        <f t="shared" si="3"/>
        <v>0</v>
      </c>
      <c r="S86" s="116"/>
    </row>
    <row r="87" spans="1:19" s="14" customFormat="1" ht="15" thickBot="1" x14ac:dyDescent="0.35">
      <c r="A87" s="334"/>
      <c r="B87" s="336"/>
      <c r="C87" s="181" t="s">
        <v>38</v>
      </c>
      <c r="D87" s="223" t="s">
        <v>50</v>
      </c>
      <c r="E87" s="210" t="s">
        <v>43</v>
      </c>
      <c r="F87" s="9" t="s">
        <v>44</v>
      </c>
      <c r="G87" s="9" t="s">
        <v>31</v>
      </c>
      <c r="H87" s="9" t="s">
        <v>115</v>
      </c>
      <c r="I87" s="9" t="s">
        <v>33</v>
      </c>
      <c r="J87" s="21">
        <v>13</v>
      </c>
      <c r="K87" s="255"/>
      <c r="L87" s="10"/>
      <c r="M87" s="10"/>
      <c r="N87" s="10"/>
      <c r="O87" s="10"/>
      <c r="P87" s="10"/>
      <c r="Q87" s="123">
        <f t="shared" si="4"/>
        <v>0</v>
      </c>
      <c r="R87" s="127">
        <f t="shared" si="3"/>
        <v>0</v>
      </c>
      <c r="S87" s="116"/>
    </row>
    <row r="88" spans="1:19" s="14" customFormat="1" ht="15" thickBot="1" x14ac:dyDescent="0.35">
      <c r="A88" s="334"/>
      <c r="B88" s="336"/>
      <c r="C88" s="179" t="s">
        <v>38</v>
      </c>
      <c r="D88" s="222" t="s">
        <v>50</v>
      </c>
      <c r="E88" s="209" t="s">
        <v>46</v>
      </c>
      <c r="F88" s="26" t="s">
        <v>47</v>
      </c>
      <c r="G88" s="24" t="s">
        <v>31</v>
      </c>
      <c r="H88" s="24" t="s">
        <v>101</v>
      </c>
      <c r="I88" s="24" t="s">
        <v>33</v>
      </c>
      <c r="J88" s="25">
        <v>16.5</v>
      </c>
      <c r="K88" s="255"/>
      <c r="L88" s="23"/>
      <c r="M88" s="23"/>
      <c r="N88" s="23"/>
      <c r="O88" s="23"/>
      <c r="P88" s="23"/>
      <c r="Q88" s="123">
        <f t="shared" si="4"/>
        <v>0</v>
      </c>
      <c r="R88" s="127">
        <f t="shared" si="3"/>
        <v>0</v>
      </c>
      <c r="S88" s="116"/>
    </row>
    <row r="89" spans="1:19" s="14" customFormat="1" ht="15" thickBot="1" x14ac:dyDescent="0.35">
      <c r="A89" s="334"/>
      <c r="B89" s="336"/>
      <c r="C89" s="179" t="s">
        <v>38</v>
      </c>
      <c r="D89" s="222" t="s">
        <v>50</v>
      </c>
      <c r="E89" s="209" t="s">
        <v>48</v>
      </c>
      <c r="F89" s="26" t="s">
        <v>47</v>
      </c>
      <c r="G89" s="24" t="s">
        <v>31</v>
      </c>
      <c r="H89" s="24" t="s">
        <v>101</v>
      </c>
      <c r="I89" s="24" t="s">
        <v>33</v>
      </c>
      <c r="J89" s="25">
        <v>16.5</v>
      </c>
      <c r="K89" s="255"/>
      <c r="L89" s="23"/>
      <c r="M89" s="23"/>
      <c r="N89" s="23"/>
      <c r="O89" s="23"/>
      <c r="P89" s="22"/>
      <c r="Q89" s="123">
        <f t="shared" si="4"/>
        <v>0</v>
      </c>
      <c r="R89" s="127">
        <f t="shared" si="3"/>
        <v>0</v>
      </c>
      <c r="S89" s="116"/>
    </row>
    <row r="90" spans="1:19" s="14" customFormat="1" ht="15" thickBot="1" x14ac:dyDescent="0.35">
      <c r="A90" s="334"/>
      <c r="B90" s="336"/>
      <c r="C90" s="171" t="s">
        <v>38</v>
      </c>
      <c r="D90" s="220" t="s">
        <v>50</v>
      </c>
      <c r="E90" s="208" t="s">
        <v>43</v>
      </c>
      <c r="F90" s="20" t="s">
        <v>44</v>
      </c>
      <c r="G90" s="24" t="s">
        <v>49</v>
      </c>
      <c r="H90" s="24" t="s">
        <v>34</v>
      </c>
      <c r="I90" s="24" t="s">
        <v>33</v>
      </c>
      <c r="J90" s="25">
        <v>10</v>
      </c>
      <c r="K90" s="255"/>
      <c r="L90" s="29"/>
      <c r="M90" s="29"/>
      <c r="N90" s="29"/>
      <c r="O90" s="29"/>
      <c r="P90" s="19"/>
      <c r="Q90" s="123">
        <f t="shared" si="4"/>
        <v>0</v>
      </c>
      <c r="R90" s="127">
        <f t="shared" si="3"/>
        <v>0</v>
      </c>
      <c r="S90" s="116"/>
    </row>
    <row r="91" spans="1:19" s="14" customFormat="1" ht="15" thickBot="1" x14ac:dyDescent="0.35">
      <c r="A91" s="334"/>
      <c r="B91" s="336"/>
      <c r="C91" s="171" t="s">
        <v>38</v>
      </c>
      <c r="D91" s="220" t="s">
        <v>50</v>
      </c>
      <c r="E91" s="208" t="s">
        <v>43</v>
      </c>
      <c r="F91" s="20"/>
      <c r="G91" s="24" t="s">
        <v>49</v>
      </c>
      <c r="H91" s="24" t="s">
        <v>100</v>
      </c>
      <c r="I91" s="24" t="s">
        <v>101</v>
      </c>
      <c r="J91" s="25">
        <v>10</v>
      </c>
      <c r="K91" s="255"/>
      <c r="L91" s="29"/>
      <c r="M91" s="29"/>
      <c r="N91" s="29"/>
      <c r="O91" s="29"/>
      <c r="P91" s="29"/>
      <c r="Q91" s="123">
        <f t="shared" si="4"/>
        <v>0</v>
      </c>
      <c r="R91" s="127">
        <f t="shared" si="3"/>
        <v>0</v>
      </c>
      <c r="S91" s="116"/>
    </row>
    <row r="92" spans="1:19" s="14" customFormat="1" ht="15" thickBot="1" x14ac:dyDescent="0.35">
      <c r="A92" s="334"/>
      <c r="B92" s="336"/>
      <c r="C92" s="179" t="s">
        <v>38</v>
      </c>
      <c r="D92" s="222" t="s">
        <v>50</v>
      </c>
      <c r="E92" s="209" t="s">
        <v>43</v>
      </c>
      <c r="F92" s="24" t="s">
        <v>44</v>
      </c>
      <c r="G92" s="17" t="s">
        <v>49</v>
      </c>
      <c r="H92" s="17" t="s">
        <v>101</v>
      </c>
      <c r="I92" s="17" t="s">
        <v>33</v>
      </c>
      <c r="J92" s="18">
        <v>10</v>
      </c>
      <c r="K92" s="255"/>
      <c r="L92" s="23"/>
      <c r="M92" s="23"/>
      <c r="N92" s="23"/>
      <c r="O92" s="23"/>
      <c r="P92" s="23"/>
      <c r="Q92" s="123">
        <f t="shared" si="4"/>
        <v>0</v>
      </c>
      <c r="R92" s="127">
        <f t="shared" si="3"/>
        <v>0</v>
      </c>
      <c r="S92" s="116"/>
    </row>
    <row r="93" spans="1:19" s="14" customFormat="1" ht="15" thickBot="1" x14ac:dyDescent="0.35">
      <c r="A93" s="334"/>
      <c r="B93" s="336"/>
      <c r="C93" s="183" t="s">
        <v>38</v>
      </c>
      <c r="D93" s="224" t="s">
        <v>50</v>
      </c>
      <c r="E93" s="212" t="s">
        <v>43</v>
      </c>
      <c r="F93" s="15" t="s">
        <v>44</v>
      </c>
      <c r="G93" s="15" t="s">
        <v>49</v>
      </c>
      <c r="H93" s="15" t="s">
        <v>115</v>
      </c>
      <c r="I93" s="15" t="s">
        <v>33</v>
      </c>
      <c r="J93" s="16">
        <v>10</v>
      </c>
      <c r="K93" s="255"/>
      <c r="L93" s="28"/>
      <c r="M93" s="28"/>
      <c r="N93" s="28"/>
      <c r="O93" s="28"/>
      <c r="P93" s="28"/>
      <c r="Q93" s="123">
        <f t="shared" si="4"/>
        <v>0</v>
      </c>
      <c r="R93" s="127">
        <f t="shared" si="3"/>
        <v>0</v>
      </c>
      <c r="S93" s="116"/>
    </row>
    <row r="94" spans="1:19" s="14" customFormat="1" ht="15" thickBot="1" x14ac:dyDescent="0.35">
      <c r="A94" s="334"/>
      <c r="B94" s="336"/>
      <c r="C94" s="179" t="s">
        <v>38</v>
      </c>
      <c r="D94" s="222" t="s">
        <v>51</v>
      </c>
      <c r="E94" s="209" t="s">
        <v>43</v>
      </c>
      <c r="F94" s="24" t="s">
        <v>44</v>
      </c>
      <c r="G94" s="20" t="s">
        <v>31</v>
      </c>
      <c r="H94" s="20" t="s">
        <v>45</v>
      </c>
      <c r="I94" s="20" t="s">
        <v>33</v>
      </c>
      <c r="J94" s="21">
        <v>13</v>
      </c>
      <c r="K94" s="255"/>
      <c r="L94" s="23"/>
      <c r="M94" s="23"/>
      <c r="N94" s="23"/>
      <c r="O94" s="23"/>
      <c r="P94" s="23"/>
      <c r="Q94" s="123">
        <f t="shared" si="4"/>
        <v>0</v>
      </c>
      <c r="R94" s="127">
        <f t="shared" si="3"/>
        <v>0</v>
      </c>
      <c r="S94" s="116"/>
    </row>
    <row r="95" spans="1:19" s="14" customFormat="1" ht="15" thickBot="1" x14ac:dyDescent="0.35">
      <c r="A95" s="334"/>
      <c r="B95" s="336"/>
      <c r="C95" s="179" t="s">
        <v>38</v>
      </c>
      <c r="D95" s="222" t="s">
        <v>51</v>
      </c>
      <c r="E95" s="209" t="s">
        <v>43</v>
      </c>
      <c r="F95" s="24" t="s">
        <v>44</v>
      </c>
      <c r="G95" s="20" t="s">
        <v>31</v>
      </c>
      <c r="H95" s="20" t="s">
        <v>100</v>
      </c>
      <c r="I95" s="20" t="s">
        <v>101</v>
      </c>
      <c r="J95" s="21">
        <v>13</v>
      </c>
      <c r="K95" s="255"/>
      <c r="L95" s="80"/>
      <c r="M95" s="80"/>
      <c r="N95" s="80"/>
      <c r="O95" s="80"/>
      <c r="P95" s="80"/>
      <c r="Q95" s="123">
        <f t="shared" si="4"/>
        <v>0</v>
      </c>
      <c r="R95" s="127">
        <f t="shared" si="3"/>
        <v>0</v>
      </c>
      <c r="S95" s="116"/>
    </row>
    <row r="96" spans="1:19" s="14" customFormat="1" ht="15" thickBot="1" x14ac:dyDescent="0.35">
      <c r="A96" s="334"/>
      <c r="B96" s="336"/>
      <c r="C96" s="179" t="s">
        <v>38</v>
      </c>
      <c r="D96" s="222" t="s">
        <v>51</v>
      </c>
      <c r="E96" s="209" t="s">
        <v>43</v>
      </c>
      <c r="F96" s="24" t="s">
        <v>44</v>
      </c>
      <c r="G96" s="24" t="s">
        <v>31</v>
      </c>
      <c r="H96" s="24" t="s">
        <v>101</v>
      </c>
      <c r="I96" s="24" t="s">
        <v>33</v>
      </c>
      <c r="J96" s="21">
        <v>13</v>
      </c>
      <c r="K96" s="255"/>
      <c r="L96" s="23"/>
      <c r="M96" s="23"/>
      <c r="N96" s="23"/>
      <c r="O96" s="23"/>
      <c r="P96" s="23"/>
      <c r="Q96" s="123">
        <f t="shared" si="4"/>
        <v>0</v>
      </c>
      <c r="R96" s="127">
        <f t="shared" si="3"/>
        <v>0</v>
      </c>
      <c r="S96" s="116"/>
    </row>
    <row r="97" spans="1:19" s="14" customFormat="1" ht="15" thickBot="1" x14ac:dyDescent="0.35">
      <c r="A97" s="334"/>
      <c r="B97" s="336"/>
      <c r="C97" s="181" t="s">
        <v>38</v>
      </c>
      <c r="D97" s="223" t="s">
        <v>51</v>
      </c>
      <c r="E97" s="210" t="s">
        <v>43</v>
      </c>
      <c r="F97" s="9" t="s">
        <v>44</v>
      </c>
      <c r="G97" s="9" t="s">
        <v>31</v>
      </c>
      <c r="H97" s="9" t="s">
        <v>115</v>
      </c>
      <c r="I97" s="9" t="s">
        <v>101</v>
      </c>
      <c r="J97" s="21">
        <v>13</v>
      </c>
      <c r="K97" s="255"/>
      <c r="L97" s="23"/>
      <c r="M97" s="23"/>
      <c r="N97" s="23"/>
      <c r="O97" s="23"/>
      <c r="P97" s="23"/>
      <c r="Q97" s="123">
        <f t="shared" si="4"/>
        <v>0</v>
      </c>
      <c r="R97" s="127">
        <f t="shared" si="3"/>
        <v>0</v>
      </c>
      <c r="S97" s="116"/>
    </row>
    <row r="98" spans="1:19" s="14" customFormat="1" ht="15" thickBot="1" x14ac:dyDescent="0.35">
      <c r="A98" s="334"/>
      <c r="B98" s="336"/>
      <c r="C98" s="184" t="s">
        <v>38</v>
      </c>
      <c r="D98" s="225" t="s">
        <v>51</v>
      </c>
      <c r="E98" s="214" t="s">
        <v>52</v>
      </c>
      <c r="F98" s="30" t="s">
        <v>47</v>
      </c>
      <c r="G98" s="24" t="s">
        <v>31</v>
      </c>
      <c r="H98" s="24" t="s">
        <v>101</v>
      </c>
      <c r="I98" s="24" t="s">
        <v>33</v>
      </c>
      <c r="J98" s="25">
        <v>16.5</v>
      </c>
      <c r="K98" s="255"/>
      <c r="L98" s="23"/>
      <c r="M98" s="23"/>
      <c r="N98" s="23"/>
      <c r="O98" s="23"/>
      <c r="P98" s="23"/>
      <c r="Q98" s="123">
        <f t="shared" si="4"/>
        <v>0</v>
      </c>
      <c r="R98" s="127">
        <f t="shared" si="3"/>
        <v>0</v>
      </c>
      <c r="S98" s="116"/>
    </row>
    <row r="99" spans="1:19" s="14" customFormat="1" ht="15" thickBot="1" x14ac:dyDescent="0.35">
      <c r="A99" s="334"/>
      <c r="B99" s="336"/>
      <c r="C99" s="185" t="s">
        <v>38</v>
      </c>
      <c r="D99" s="224" t="s">
        <v>51</v>
      </c>
      <c r="E99" s="212" t="s">
        <v>48</v>
      </c>
      <c r="F99" s="31" t="s">
        <v>47</v>
      </c>
      <c r="G99" s="24" t="s">
        <v>31</v>
      </c>
      <c r="H99" s="24" t="s">
        <v>101</v>
      </c>
      <c r="I99" s="24" t="s">
        <v>33</v>
      </c>
      <c r="J99" s="25">
        <v>16.5</v>
      </c>
      <c r="K99" s="255"/>
      <c r="L99" s="23"/>
      <c r="M99" s="23"/>
      <c r="N99" s="23"/>
      <c r="O99" s="23"/>
      <c r="P99" s="22"/>
      <c r="Q99" s="123">
        <f t="shared" si="4"/>
        <v>0</v>
      </c>
      <c r="R99" s="127">
        <f t="shared" si="3"/>
        <v>0</v>
      </c>
      <c r="S99" s="116"/>
    </row>
    <row r="100" spans="1:19" s="14" customFormat="1" ht="15" thickBot="1" x14ac:dyDescent="0.35">
      <c r="A100" s="334"/>
      <c r="B100" s="336"/>
      <c r="C100" s="171" t="s">
        <v>38</v>
      </c>
      <c r="D100" s="220" t="s">
        <v>51</v>
      </c>
      <c r="E100" s="208" t="s">
        <v>43</v>
      </c>
      <c r="F100" s="20" t="s">
        <v>44</v>
      </c>
      <c r="G100" s="24" t="s">
        <v>49</v>
      </c>
      <c r="H100" s="24" t="s">
        <v>34</v>
      </c>
      <c r="I100" s="24" t="s">
        <v>33</v>
      </c>
      <c r="J100" s="25">
        <v>10</v>
      </c>
      <c r="K100" s="255"/>
      <c r="L100" s="23"/>
      <c r="M100" s="23"/>
      <c r="N100" s="23"/>
      <c r="O100" s="23"/>
      <c r="P100" s="19"/>
      <c r="Q100" s="123">
        <f t="shared" si="4"/>
        <v>0</v>
      </c>
      <c r="R100" s="127">
        <f t="shared" si="3"/>
        <v>0</v>
      </c>
      <c r="S100" s="116"/>
    </row>
    <row r="101" spans="1:19" s="14" customFormat="1" ht="15" thickBot="1" x14ac:dyDescent="0.35">
      <c r="A101" s="334"/>
      <c r="B101" s="336"/>
      <c r="C101" s="179" t="s">
        <v>38</v>
      </c>
      <c r="D101" s="222" t="s">
        <v>51</v>
      </c>
      <c r="E101" s="209" t="s">
        <v>43</v>
      </c>
      <c r="F101" s="24" t="s">
        <v>44</v>
      </c>
      <c r="G101" s="24" t="s">
        <v>49</v>
      </c>
      <c r="H101" s="24" t="s">
        <v>100</v>
      </c>
      <c r="I101" s="24" t="s">
        <v>101</v>
      </c>
      <c r="J101" s="25">
        <v>10</v>
      </c>
      <c r="K101" s="255"/>
      <c r="L101" s="80"/>
      <c r="M101" s="80"/>
      <c r="N101" s="80"/>
      <c r="O101" s="80"/>
      <c r="P101" s="80"/>
      <c r="Q101" s="123">
        <f t="shared" si="4"/>
        <v>0</v>
      </c>
      <c r="R101" s="127">
        <f t="shared" si="3"/>
        <v>0</v>
      </c>
      <c r="S101" s="116"/>
    </row>
    <row r="102" spans="1:19" s="14" customFormat="1" ht="15" thickBot="1" x14ac:dyDescent="0.35">
      <c r="A102" s="334"/>
      <c r="B102" s="336"/>
      <c r="C102" s="179" t="s">
        <v>38</v>
      </c>
      <c r="D102" s="222" t="s">
        <v>51</v>
      </c>
      <c r="E102" s="209" t="s">
        <v>43</v>
      </c>
      <c r="F102" s="24" t="s">
        <v>44</v>
      </c>
      <c r="G102" s="17" t="s">
        <v>49</v>
      </c>
      <c r="H102" s="17" t="s">
        <v>101</v>
      </c>
      <c r="I102" s="17" t="s">
        <v>33</v>
      </c>
      <c r="J102" s="18">
        <v>10</v>
      </c>
      <c r="K102" s="255"/>
      <c r="L102" s="23"/>
      <c r="M102" s="23"/>
      <c r="N102" s="23"/>
      <c r="O102" s="23"/>
      <c r="P102" s="23"/>
      <c r="Q102" s="123">
        <f t="shared" si="4"/>
        <v>0</v>
      </c>
      <c r="R102" s="127">
        <f t="shared" si="3"/>
        <v>0</v>
      </c>
      <c r="S102" s="116"/>
    </row>
    <row r="103" spans="1:19" s="14" customFormat="1" ht="15" thickBot="1" x14ac:dyDescent="0.35">
      <c r="A103" s="334"/>
      <c r="B103" s="336"/>
      <c r="C103" s="183" t="s">
        <v>38</v>
      </c>
      <c r="D103" s="224" t="s">
        <v>51</v>
      </c>
      <c r="E103" s="212" t="s">
        <v>43</v>
      </c>
      <c r="F103" s="15" t="s">
        <v>44</v>
      </c>
      <c r="G103" s="15" t="s">
        <v>49</v>
      </c>
      <c r="H103" s="15" t="s">
        <v>115</v>
      </c>
      <c r="I103" s="15" t="s">
        <v>101</v>
      </c>
      <c r="J103" s="16">
        <v>10</v>
      </c>
      <c r="K103" s="255"/>
      <c r="L103" s="28"/>
      <c r="M103" s="28"/>
      <c r="N103" s="28"/>
      <c r="O103" s="28"/>
      <c r="P103" s="28"/>
      <c r="Q103" s="123">
        <f t="shared" si="4"/>
        <v>0</v>
      </c>
      <c r="R103" s="127">
        <f t="shared" si="3"/>
        <v>0</v>
      </c>
      <c r="S103" s="116"/>
    </row>
    <row r="104" spans="1:19" s="14" customFormat="1" ht="15" thickBot="1" x14ac:dyDescent="0.35">
      <c r="A104" s="334"/>
      <c r="B104" s="336"/>
      <c r="C104" s="179" t="s">
        <v>38</v>
      </c>
      <c r="D104" s="222" t="s">
        <v>53</v>
      </c>
      <c r="E104" s="209" t="s">
        <v>43</v>
      </c>
      <c r="F104" s="24" t="s">
        <v>44</v>
      </c>
      <c r="G104" s="20" t="s">
        <v>31</v>
      </c>
      <c r="H104" s="20" t="s">
        <v>45</v>
      </c>
      <c r="I104" s="20" t="s">
        <v>33</v>
      </c>
      <c r="J104" s="21">
        <v>13</v>
      </c>
      <c r="K104" s="255"/>
      <c r="L104" s="23"/>
      <c r="M104" s="23"/>
      <c r="N104" s="23"/>
      <c r="O104" s="23"/>
      <c r="P104" s="23"/>
      <c r="Q104" s="123">
        <f t="shared" si="4"/>
        <v>0</v>
      </c>
      <c r="R104" s="127">
        <f t="shared" si="3"/>
        <v>0</v>
      </c>
      <c r="S104" s="116"/>
    </row>
    <row r="105" spans="1:19" s="14" customFormat="1" ht="15" thickBot="1" x14ac:dyDescent="0.35">
      <c r="A105" s="334"/>
      <c r="B105" s="336"/>
      <c r="C105" s="179" t="s">
        <v>38</v>
      </c>
      <c r="D105" s="222" t="s">
        <v>53</v>
      </c>
      <c r="E105" s="209" t="s">
        <v>43</v>
      </c>
      <c r="F105" s="24" t="s">
        <v>44</v>
      </c>
      <c r="G105" s="20" t="s">
        <v>31</v>
      </c>
      <c r="H105" s="20" t="s">
        <v>100</v>
      </c>
      <c r="I105" s="20" t="s">
        <v>101</v>
      </c>
      <c r="J105" s="21">
        <v>13</v>
      </c>
      <c r="K105" s="255"/>
      <c r="L105" s="80"/>
      <c r="M105" s="80"/>
      <c r="N105" s="80"/>
      <c r="O105" s="80"/>
      <c r="P105" s="80"/>
      <c r="Q105" s="123">
        <f t="shared" si="4"/>
        <v>0</v>
      </c>
      <c r="R105" s="127">
        <f t="shared" si="3"/>
        <v>0</v>
      </c>
      <c r="S105" s="116"/>
    </row>
    <row r="106" spans="1:19" s="14" customFormat="1" ht="15" thickBot="1" x14ac:dyDescent="0.35">
      <c r="A106" s="334"/>
      <c r="B106" s="336"/>
      <c r="C106" s="179" t="s">
        <v>38</v>
      </c>
      <c r="D106" s="222" t="s">
        <v>53</v>
      </c>
      <c r="E106" s="209" t="s">
        <v>43</v>
      </c>
      <c r="F106" s="24" t="s">
        <v>44</v>
      </c>
      <c r="G106" s="24" t="s">
        <v>31</v>
      </c>
      <c r="H106" s="24" t="s">
        <v>101</v>
      </c>
      <c r="I106" s="24" t="s">
        <v>33</v>
      </c>
      <c r="J106" s="21">
        <v>13</v>
      </c>
      <c r="K106" s="255"/>
      <c r="L106" s="23"/>
      <c r="M106" s="23"/>
      <c r="N106" s="23"/>
      <c r="O106" s="23"/>
      <c r="P106" s="23"/>
      <c r="Q106" s="123">
        <f t="shared" si="4"/>
        <v>0</v>
      </c>
      <c r="R106" s="127">
        <f t="shared" si="3"/>
        <v>0</v>
      </c>
      <c r="S106" s="116"/>
    </row>
    <row r="107" spans="1:19" s="14" customFormat="1" ht="15" thickBot="1" x14ac:dyDescent="0.35">
      <c r="A107" s="334"/>
      <c r="B107" s="336"/>
      <c r="C107" s="181" t="s">
        <v>38</v>
      </c>
      <c r="D107" s="223" t="s">
        <v>53</v>
      </c>
      <c r="E107" s="210" t="s">
        <v>43</v>
      </c>
      <c r="F107" s="9" t="s">
        <v>44</v>
      </c>
      <c r="G107" s="9" t="s">
        <v>31</v>
      </c>
      <c r="H107" s="9" t="s">
        <v>115</v>
      </c>
      <c r="I107" s="9" t="s">
        <v>33</v>
      </c>
      <c r="J107" s="21">
        <v>13</v>
      </c>
      <c r="K107" s="255"/>
      <c r="L107" s="23"/>
      <c r="M107" s="23"/>
      <c r="N107" s="23"/>
      <c r="O107" s="23"/>
      <c r="P107" s="23"/>
      <c r="Q107" s="123">
        <f t="shared" si="4"/>
        <v>0</v>
      </c>
      <c r="R107" s="127">
        <f t="shared" si="3"/>
        <v>0</v>
      </c>
      <c r="S107" s="116"/>
    </row>
    <row r="108" spans="1:19" s="14" customFormat="1" ht="15" thickBot="1" x14ac:dyDescent="0.35">
      <c r="A108" s="334"/>
      <c r="B108" s="336"/>
      <c r="C108" s="184" t="s">
        <v>38</v>
      </c>
      <c r="D108" s="225" t="s">
        <v>53</v>
      </c>
      <c r="E108" s="214" t="s">
        <v>52</v>
      </c>
      <c r="F108" s="30" t="s">
        <v>47</v>
      </c>
      <c r="G108" s="24" t="s">
        <v>31</v>
      </c>
      <c r="H108" s="24" t="s">
        <v>101</v>
      </c>
      <c r="I108" s="24" t="s">
        <v>33</v>
      </c>
      <c r="J108" s="25">
        <v>16.5</v>
      </c>
      <c r="K108" s="255"/>
      <c r="L108" s="23"/>
      <c r="M108" s="23"/>
      <c r="N108" s="23"/>
      <c r="O108" s="23"/>
      <c r="P108" s="23"/>
      <c r="Q108" s="123">
        <f t="shared" si="4"/>
        <v>0</v>
      </c>
      <c r="R108" s="127">
        <f t="shared" si="3"/>
        <v>0</v>
      </c>
      <c r="S108" s="116"/>
    </row>
    <row r="109" spans="1:19" s="14" customFormat="1" ht="15" thickBot="1" x14ac:dyDescent="0.35">
      <c r="A109" s="334"/>
      <c r="B109" s="336"/>
      <c r="C109" s="185" t="s">
        <v>38</v>
      </c>
      <c r="D109" s="224" t="s">
        <v>53</v>
      </c>
      <c r="E109" s="212" t="s">
        <v>48</v>
      </c>
      <c r="F109" s="31" t="s">
        <v>47</v>
      </c>
      <c r="G109" s="24" t="s">
        <v>31</v>
      </c>
      <c r="H109" s="24" t="s">
        <v>101</v>
      </c>
      <c r="I109" s="24" t="s">
        <v>33</v>
      </c>
      <c r="J109" s="25">
        <v>16.5</v>
      </c>
      <c r="K109" s="255"/>
      <c r="L109" s="23"/>
      <c r="M109" s="23"/>
      <c r="N109" s="23"/>
      <c r="O109" s="23"/>
      <c r="P109" s="22"/>
      <c r="Q109" s="123">
        <f t="shared" si="4"/>
        <v>0</v>
      </c>
      <c r="R109" s="127">
        <f t="shared" si="3"/>
        <v>0</v>
      </c>
      <c r="S109" s="116"/>
    </row>
    <row r="110" spans="1:19" s="14" customFormat="1" ht="15" thickBot="1" x14ac:dyDescent="0.35">
      <c r="A110" s="334"/>
      <c r="B110" s="336"/>
      <c r="C110" s="171" t="s">
        <v>38</v>
      </c>
      <c r="D110" s="220" t="s">
        <v>53</v>
      </c>
      <c r="E110" s="208" t="s">
        <v>43</v>
      </c>
      <c r="F110" s="20" t="s">
        <v>44</v>
      </c>
      <c r="G110" s="24" t="s">
        <v>49</v>
      </c>
      <c r="H110" s="24" t="s">
        <v>34</v>
      </c>
      <c r="I110" s="24" t="s">
        <v>33</v>
      </c>
      <c r="J110" s="25">
        <v>10</v>
      </c>
      <c r="K110" s="255"/>
      <c r="L110" s="23"/>
      <c r="M110" s="23"/>
      <c r="N110" s="23"/>
      <c r="O110" s="23"/>
      <c r="P110" s="19"/>
      <c r="Q110" s="123">
        <f t="shared" si="4"/>
        <v>0</v>
      </c>
      <c r="R110" s="127">
        <f t="shared" si="3"/>
        <v>0</v>
      </c>
      <c r="S110" s="116"/>
    </row>
    <row r="111" spans="1:19" s="14" customFormat="1" ht="15" thickBot="1" x14ac:dyDescent="0.35">
      <c r="A111" s="334"/>
      <c r="B111" s="336"/>
      <c r="C111" s="179" t="s">
        <v>38</v>
      </c>
      <c r="D111" s="222" t="s">
        <v>53</v>
      </c>
      <c r="E111" s="209" t="s">
        <v>43</v>
      </c>
      <c r="F111" s="24" t="s">
        <v>44</v>
      </c>
      <c r="G111" s="24" t="s">
        <v>49</v>
      </c>
      <c r="H111" s="24" t="s">
        <v>100</v>
      </c>
      <c r="I111" s="24" t="s">
        <v>101</v>
      </c>
      <c r="J111" s="25">
        <v>10</v>
      </c>
      <c r="K111" s="255"/>
      <c r="L111" s="80"/>
      <c r="M111" s="80"/>
      <c r="N111" s="80"/>
      <c r="O111" s="80"/>
      <c r="P111" s="80"/>
      <c r="Q111" s="123">
        <f t="shared" si="4"/>
        <v>0</v>
      </c>
      <c r="R111" s="127">
        <f t="shared" si="3"/>
        <v>0</v>
      </c>
      <c r="S111" s="116"/>
    </row>
    <row r="112" spans="1:19" s="14" customFormat="1" ht="15" thickBot="1" x14ac:dyDescent="0.35">
      <c r="A112" s="334"/>
      <c r="B112" s="336"/>
      <c r="C112" s="179" t="s">
        <v>38</v>
      </c>
      <c r="D112" s="222" t="s">
        <v>53</v>
      </c>
      <c r="E112" s="209" t="s">
        <v>43</v>
      </c>
      <c r="F112" s="24" t="s">
        <v>44</v>
      </c>
      <c r="G112" s="17" t="s">
        <v>49</v>
      </c>
      <c r="H112" s="17" t="s">
        <v>101</v>
      </c>
      <c r="I112" s="17" t="s">
        <v>33</v>
      </c>
      <c r="J112" s="18">
        <v>10</v>
      </c>
      <c r="K112" s="255"/>
      <c r="L112" s="23"/>
      <c r="M112" s="23"/>
      <c r="N112" s="23"/>
      <c r="O112" s="23"/>
      <c r="P112" s="23"/>
      <c r="Q112" s="123">
        <f t="shared" si="4"/>
        <v>0</v>
      </c>
      <c r="R112" s="127">
        <f t="shared" si="3"/>
        <v>0</v>
      </c>
      <c r="S112" s="116"/>
    </row>
    <row r="113" spans="1:19" s="14" customFormat="1" ht="15" thickBot="1" x14ac:dyDescent="0.35">
      <c r="A113" s="334"/>
      <c r="B113" s="336"/>
      <c r="C113" s="183" t="s">
        <v>38</v>
      </c>
      <c r="D113" s="224" t="s">
        <v>53</v>
      </c>
      <c r="E113" s="212" t="s">
        <v>43</v>
      </c>
      <c r="F113" s="15" t="s">
        <v>44</v>
      </c>
      <c r="G113" s="15" t="s">
        <v>49</v>
      </c>
      <c r="H113" s="15" t="s">
        <v>115</v>
      </c>
      <c r="I113" s="15" t="s">
        <v>33</v>
      </c>
      <c r="J113" s="16">
        <v>10</v>
      </c>
      <c r="K113" s="255"/>
      <c r="L113" s="28"/>
      <c r="M113" s="28"/>
      <c r="N113" s="28"/>
      <c r="O113" s="28"/>
      <c r="P113" s="28"/>
      <c r="Q113" s="123">
        <f t="shared" si="4"/>
        <v>0</v>
      </c>
      <c r="R113" s="127">
        <f t="shared" si="3"/>
        <v>0</v>
      </c>
      <c r="S113" s="116"/>
    </row>
    <row r="114" spans="1:19" s="14" customFormat="1" ht="15" thickBot="1" x14ac:dyDescent="0.35">
      <c r="A114" s="334"/>
      <c r="B114" s="336"/>
      <c r="C114" s="179" t="s">
        <v>38</v>
      </c>
      <c r="D114" s="222" t="s">
        <v>39</v>
      </c>
      <c r="E114" s="209" t="s">
        <v>43</v>
      </c>
      <c r="F114" s="24" t="s">
        <v>44</v>
      </c>
      <c r="G114" s="20" t="s">
        <v>31</v>
      </c>
      <c r="H114" s="20" t="s">
        <v>45</v>
      </c>
      <c r="I114" s="20" t="s">
        <v>33</v>
      </c>
      <c r="J114" s="21">
        <v>13</v>
      </c>
      <c r="K114" s="255"/>
      <c r="L114" s="23"/>
      <c r="M114" s="23"/>
      <c r="N114" s="23"/>
      <c r="O114" s="23"/>
      <c r="P114" s="23"/>
      <c r="Q114" s="123">
        <f t="shared" si="4"/>
        <v>0</v>
      </c>
      <c r="R114" s="127">
        <f t="shared" si="3"/>
        <v>0</v>
      </c>
      <c r="S114" s="116"/>
    </row>
    <row r="115" spans="1:19" s="14" customFormat="1" ht="15" thickBot="1" x14ac:dyDescent="0.35">
      <c r="A115" s="334"/>
      <c r="B115" s="336"/>
      <c r="C115" s="179" t="s">
        <v>38</v>
      </c>
      <c r="D115" s="222" t="s">
        <v>39</v>
      </c>
      <c r="E115" s="209" t="s">
        <v>43</v>
      </c>
      <c r="F115" s="24" t="s">
        <v>44</v>
      </c>
      <c r="G115" s="20" t="s">
        <v>31</v>
      </c>
      <c r="H115" s="20" t="s">
        <v>100</v>
      </c>
      <c r="I115" s="20" t="s">
        <v>101</v>
      </c>
      <c r="J115" s="21">
        <v>13</v>
      </c>
      <c r="K115" s="255"/>
      <c r="L115" s="80"/>
      <c r="M115" s="80"/>
      <c r="N115" s="80"/>
      <c r="O115" s="80"/>
      <c r="P115" s="80"/>
      <c r="Q115" s="123">
        <f t="shared" si="4"/>
        <v>0</v>
      </c>
      <c r="R115" s="127">
        <f t="shared" si="3"/>
        <v>0</v>
      </c>
      <c r="S115" s="116"/>
    </row>
    <row r="116" spans="1:19" s="14" customFormat="1" ht="15" thickBot="1" x14ac:dyDescent="0.35">
      <c r="A116" s="334"/>
      <c r="B116" s="336"/>
      <c r="C116" s="179" t="s">
        <v>38</v>
      </c>
      <c r="D116" s="222" t="s">
        <v>39</v>
      </c>
      <c r="E116" s="209" t="s">
        <v>43</v>
      </c>
      <c r="F116" s="24" t="s">
        <v>44</v>
      </c>
      <c r="G116" s="24" t="s">
        <v>31</v>
      </c>
      <c r="H116" s="24" t="s">
        <v>101</v>
      </c>
      <c r="I116" s="24" t="s">
        <v>33</v>
      </c>
      <c r="J116" s="21">
        <v>13</v>
      </c>
      <c r="K116" s="255"/>
      <c r="L116" s="23"/>
      <c r="M116" s="23"/>
      <c r="N116" s="23"/>
      <c r="O116" s="23"/>
      <c r="P116" s="23"/>
      <c r="Q116" s="123">
        <f t="shared" si="4"/>
        <v>0</v>
      </c>
      <c r="R116" s="127">
        <f t="shared" si="3"/>
        <v>0</v>
      </c>
      <c r="S116" s="116"/>
    </row>
    <row r="117" spans="1:19" s="14" customFormat="1" ht="15" thickBot="1" x14ac:dyDescent="0.35">
      <c r="A117" s="334"/>
      <c r="B117" s="336"/>
      <c r="C117" s="181" t="s">
        <v>38</v>
      </c>
      <c r="D117" s="223" t="s">
        <v>39</v>
      </c>
      <c r="E117" s="210" t="s">
        <v>43</v>
      </c>
      <c r="F117" s="9" t="s">
        <v>44</v>
      </c>
      <c r="G117" s="9" t="s">
        <v>31</v>
      </c>
      <c r="H117" s="9" t="s">
        <v>115</v>
      </c>
      <c r="I117" s="9" t="s">
        <v>33</v>
      </c>
      <c r="J117" s="21">
        <v>13</v>
      </c>
      <c r="K117" s="255"/>
      <c r="L117" s="23"/>
      <c r="M117" s="23"/>
      <c r="N117" s="23"/>
      <c r="O117" s="23"/>
      <c r="P117" s="23"/>
      <c r="Q117" s="123">
        <f t="shared" si="4"/>
        <v>0</v>
      </c>
      <c r="R117" s="127">
        <f t="shared" si="3"/>
        <v>0</v>
      </c>
      <c r="S117" s="116"/>
    </row>
    <row r="118" spans="1:19" s="14" customFormat="1" ht="15" thickBot="1" x14ac:dyDescent="0.35">
      <c r="A118" s="334"/>
      <c r="B118" s="336"/>
      <c r="C118" s="184" t="s">
        <v>38</v>
      </c>
      <c r="D118" s="225" t="s">
        <v>39</v>
      </c>
      <c r="E118" s="214" t="s">
        <v>52</v>
      </c>
      <c r="F118" s="30" t="s">
        <v>47</v>
      </c>
      <c r="G118" s="24" t="s">
        <v>31</v>
      </c>
      <c r="H118" s="24" t="s">
        <v>101</v>
      </c>
      <c r="I118" s="24" t="s">
        <v>33</v>
      </c>
      <c r="J118" s="25">
        <v>16.5</v>
      </c>
      <c r="K118" s="255"/>
      <c r="L118" s="23"/>
      <c r="M118" s="23"/>
      <c r="N118" s="23"/>
      <c r="O118" s="23"/>
      <c r="P118" s="23"/>
      <c r="Q118" s="123">
        <f t="shared" si="4"/>
        <v>0</v>
      </c>
      <c r="R118" s="127">
        <f t="shared" si="3"/>
        <v>0</v>
      </c>
      <c r="S118" s="116"/>
    </row>
    <row r="119" spans="1:19" s="14" customFormat="1" ht="15" thickBot="1" x14ac:dyDescent="0.35">
      <c r="A119" s="334"/>
      <c r="B119" s="336"/>
      <c r="C119" s="185" t="s">
        <v>38</v>
      </c>
      <c r="D119" s="224" t="s">
        <v>39</v>
      </c>
      <c r="E119" s="212" t="s">
        <v>48</v>
      </c>
      <c r="F119" s="31" t="s">
        <v>47</v>
      </c>
      <c r="G119" s="24" t="s">
        <v>31</v>
      </c>
      <c r="H119" s="24" t="s">
        <v>101</v>
      </c>
      <c r="I119" s="24" t="s">
        <v>33</v>
      </c>
      <c r="J119" s="25">
        <v>16.5</v>
      </c>
      <c r="K119" s="255"/>
      <c r="L119" s="23"/>
      <c r="M119" s="23"/>
      <c r="N119" s="23"/>
      <c r="O119" s="23"/>
      <c r="P119" s="22"/>
      <c r="Q119" s="123">
        <f t="shared" si="4"/>
        <v>0</v>
      </c>
      <c r="R119" s="127">
        <f t="shared" si="3"/>
        <v>0</v>
      </c>
      <c r="S119" s="116"/>
    </row>
    <row r="120" spans="1:19" s="14" customFormat="1" ht="15" thickBot="1" x14ac:dyDescent="0.35">
      <c r="A120" s="334"/>
      <c r="B120" s="336"/>
      <c r="C120" s="171" t="s">
        <v>38</v>
      </c>
      <c r="D120" s="220" t="s">
        <v>39</v>
      </c>
      <c r="E120" s="208" t="s">
        <v>43</v>
      </c>
      <c r="F120" s="20" t="s">
        <v>44</v>
      </c>
      <c r="G120" s="24" t="s">
        <v>49</v>
      </c>
      <c r="H120" s="24" t="s">
        <v>34</v>
      </c>
      <c r="I120" s="24" t="s">
        <v>33</v>
      </c>
      <c r="J120" s="25">
        <v>10</v>
      </c>
      <c r="K120" s="255"/>
      <c r="L120" s="23"/>
      <c r="M120" s="23"/>
      <c r="N120" s="23"/>
      <c r="O120" s="23"/>
      <c r="P120" s="19"/>
      <c r="Q120" s="123">
        <f t="shared" si="4"/>
        <v>0</v>
      </c>
      <c r="R120" s="127">
        <f t="shared" si="3"/>
        <v>0</v>
      </c>
      <c r="S120" s="116"/>
    </row>
    <row r="121" spans="1:19" s="14" customFormat="1" ht="15" thickBot="1" x14ac:dyDescent="0.35">
      <c r="A121" s="334"/>
      <c r="B121" s="336"/>
      <c r="C121" s="179" t="s">
        <v>38</v>
      </c>
      <c r="D121" s="222" t="s">
        <v>39</v>
      </c>
      <c r="E121" s="209" t="s">
        <v>43</v>
      </c>
      <c r="F121" s="24" t="s">
        <v>44</v>
      </c>
      <c r="G121" s="24" t="s">
        <v>49</v>
      </c>
      <c r="H121" s="24" t="s">
        <v>100</v>
      </c>
      <c r="I121" s="24" t="s">
        <v>101</v>
      </c>
      <c r="J121" s="25">
        <v>10</v>
      </c>
      <c r="K121" s="255"/>
      <c r="L121" s="80"/>
      <c r="M121" s="80"/>
      <c r="N121" s="80"/>
      <c r="O121" s="80"/>
      <c r="P121" s="80"/>
      <c r="Q121" s="123">
        <f t="shared" si="4"/>
        <v>0</v>
      </c>
      <c r="R121" s="127">
        <f t="shared" si="3"/>
        <v>0</v>
      </c>
      <c r="S121" s="116"/>
    </row>
    <row r="122" spans="1:19" s="14" customFormat="1" ht="15" thickBot="1" x14ac:dyDescent="0.35">
      <c r="A122" s="334"/>
      <c r="B122" s="336"/>
      <c r="C122" s="179" t="s">
        <v>38</v>
      </c>
      <c r="D122" s="222" t="s">
        <v>39</v>
      </c>
      <c r="E122" s="209" t="s">
        <v>43</v>
      </c>
      <c r="F122" s="24" t="s">
        <v>44</v>
      </c>
      <c r="G122" s="17" t="s">
        <v>49</v>
      </c>
      <c r="H122" s="17" t="s">
        <v>101</v>
      </c>
      <c r="I122" s="17" t="s">
        <v>33</v>
      </c>
      <c r="J122" s="18">
        <v>10</v>
      </c>
      <c r="K122" s="255"/>
      <c r="L122" s="23"/>
      <c r="M122" s="23"/>
      <c r="N122" s="23"/>
      <c r="O122" s="23"/>
      <c r="P122" s="23"/>
      <c r="Q122" s="123">
        <f t="shared" si="4"/>
        <v>0</v>
      </c>
      <c r="R122" s="127">
        <f t="shared" si="3"/>
        <v>0</v>
      </c>
      <c r="S122" s="116"/>
    </row>
    <row r="123" spans="1:19" s="14" customFormat="1" ht="15" thickBot="1" x14ac:dyDescent="0.35">
      <c r="A123" s="334"/>
      <c r="B123" s="336"/>
      <c r="C123" s="181" t="s">
        <v>38</v>
      </c>
      <c r="D123" s="223" t="s">
        <v>39</v>
      </c>
      <c r="E123" s="210" t="s">
        <v>43</v>
      </c>
      <c r="F123" s="9" t="s">
        <v>44</v>
      </c>
      <c r="G123" s="15" t="s">
        <v>49</v>
      </c>
      <c r="H123" s="15" t="s">
        <v>115</v>
      </c>
      <c r="I123" s="15" t="s">
        <v>33</v>
      </c>
      <c r="J123" s="16">
        <v>10</v>
      </c>
      <c r="K123" s="255"/>
      <c r="L123" s="28"/>
      <c r="M123" s="28"/>
      <c r="N123" s="28"/>
      <c r="O123" s="28"/>
      <c r="P123" s="28"/>
      <c r="Q123" s="123">
        <f t="shared" si="4"/>
        <v>0</v>
      </c>
      <c r="R123" s="127">
        <f t="shared" si="3"/>
        <v>0</v>
      </c>
      <c r="S123" s="116"/>
    </row>
    <row r="124" spans="1:19" s="14" customFormat="1" ht="15" thickBot="1" x14ac:dyDescent="0.35">
      <c r="A124" s="334"/>
      <c r="B124" s="336"/>
      <c r="C124" s="175" t="s">
        <v>38</v>
      </c>
      <c r="D124" s="221" t="s">
        <v>98</v>
      </c>
      <c r="E124" s="213" t="s">
        <v>43</v>
      </c>
      <c r="F124" s="82" t="s">
        <v>44</v>
      </c>
      <c r="G124" s="20" t="s">
        <v>31</v>
      </c>
      <c r="H124" s="20" t="s">
        <v>45</v>
      </c>
      <c r="I124" s="20" t="s">
        <v>33</v>
      </c>
      <c r="J124" s="21">
        <v>13</v>
      </c>
      <c r="K124" s="255"/>
      <c r="L124" s="23"/>
      <c r="M124" s="23"/>
      <c r="N124" s="23"/>
      <c r="O124" s="23"/>
      <c r="P124" s="23"/>
      <c r="Q124" s="123">
        <f t="shared" si="4"/>
        <v>0</v>
      </c>
      <c r="R124" s="127">
        <f t="shared" si="3"/>
        <v>0</v>
      </c>
      <c r="S124" s="116"/>
    </row>
    <row r="125" spans="1:19" s="14" customFormat="1" ht="15" thickBot="1" x14ac:dyDescent="0.35">
      <c r="A125" s="334"/>
      <c r="B125" s="336"/>
      <c r="C125" s="186" t="s">
        <v>38</v>
      </c>
      <c r="D125" s="221" t="s">
        <v>98</v>
      </c>
      <c r="E125" s="209" t="s">
        <v>43</v>
      </c>
      <c r="F125" s="24" t="s">
        <v>44</v>
      </c>
      <c r="G125" s="20" t="s">
        <v>31</v>
      </c>
      <c r="H125" s="20" t="s">
        <v>100</v>
      </c>
      <c r="I125" s="20" t="s">
        <v>101</v>
      </c>
      <c r="J125" s="21">
        <v>13</v>
      </c>
      <c r="K125" s="255"/>
      <c r="L125" s="80"/>
      <c r="M125" s="80"/>
      <c r="N125" s="80"/>
      <c r="O125" s="80"/>
      <c r="P125" s="80"/>
      <c r="Q125" s="123">
        <f t="shared" si="4"/>
        <v>0</v>
      </c>
      <c r="R125" s="127">
        <f t="shared" si="3"/>
        <v>0</v>
      </c>
      <c r="S125" s="116"/>
    </row>
    <row r="126" spans="1:19" s="14" customFormat="1" ht="15" thickBot="1" x14ac:dyDescent="0.35">
      <c r="A126" s="334"/>
      <c r="B126" s="336"/>
      <c r="C126" s="186" t="s">
        <v>38</v>
      </c>
      <c r="D126" s="221" t="s">
        <v>98</v>
      </c>
      <c r="E126" s="209" t="s">
        <v>43</v>
      </c>
      <c r="F126" s="24" t="s">
        <v>44</v>
      </c>
      <c r="G126" s="24" t="s">
        <v>31</v>
      </c>
      <c r="H126" s="24" t="s">
        <v>101</v>
      </c>
      <c r="I126" s="24" t="s">
        <v>33</v>
      </c>
      <c r="J126" s="21">
        <v>13</v>
      </c>
      <c r="K126" s="255"/>
      <c r="L126" s="23"/>
      <c r="M126" s="23"/>
      <c r="N126" s="23"/>
      <c r="O126" s="23"/>
      <c r="P126" s="23"/>
      <c r="Q126" s="123">
        <f t="shared" si="4"/>
        <v>0</v>
      </c>
      <c r="R126" s="127">
        <f t="shared" si="3"/>
        <v>0</v>
      </c>
      <c r="S126" s="116"/>
    </row>
    <row r="127" spans="1:19" s="14" customFormat="1" ht="15" thickBot="1" x14ac:dyDescent="0.35">
      <c r="A127" s="334"/>
      <c r="B127" s="336"/>
      <c r="C127" s="187" t="s">
        <v>38</v>
      </c>
      <c r="D127" s="221" t="s">
        <v>98</v>
      </c>
      <c r="E127" s="210" t="s">
        <v>43</v>
      </c>
      <c r="F127" s="9" t="s">
        <v>44</v>
      </c>
      <c r="G127" s="9" t="s">
        <v>31</v>
      </c>
      <c r="H127" s="9" t="s">
        <v>115</v>
      </c>
      <c r="I127" s="9" t="s">
        <v>33</v>
      </c>
      <c r="J127" s="21">
        <v>13</v>
      </c>
      <c r="K127" s="255"/>
      <c r="L127" s="23"/>
      <c r="M127" s="23"/>
      <c r="N127" s="23"/>
      <c r="O127" s="23"/>
      <c r="P127" s="23"/>
      <c r="Q127" s="123">
        <f t="shared" si="4"/>
        <v>0</v>
      </c>
      <c r="R127" s="127">
        <f t="shared" si="3"/>
        <v>0</v>
      </c>
      <c r="S127" s="116"/>
    </row>
    <row r="128" spans="1:19" s="14" customFormat="1" ht="15" thickBot="1" x14ac:dyDescent="0.35">
      <c r="A128" s="334"/>
      <c r="B128" s="336"/>
      <c r="C128" s="188" t="s">
        <v>38</v>
      </c>
      <c r="D128" s="221" t="s">
        <v>98</v>
      </c>
      <c r="E128" s="214" t="s">
        <v>52</v>
      </c>
      <c r="F128" s="30" t="s">
        <v>47</v>
      </c>
      <c r="G128" s="24" t="s">
        <v>31</v>
      </c>
      <c r="H128" s="24" t="s">
        <v>101</v>
      </c>
      <c r="I128" s="24" t="s">
        <v>33</v>
      </c>
      <c r="J128" s="25">
        <v>16.5</v>
      </c>
      <c r="K128" s="255"/>
      <c r="L128" s="23"/>
      <c r="M128" s="23"/>
      <c r="N128" s="23"/>
      <c r="O128" s="23"/>
      <c r="P128" s="23"/>
      <c r="Q128" s="123">
        <f t="shared" si="4"/>
        <v>0</v>
      </c>
      <c r="R128" s="127">
        <f t="shared" si="3"/>
        <v>0</v>
      </c>
      <c r="S128" s="116"/>
    </row>
    <row r="129" spans="1:19" s="14" customFormat="1" ht="15" thickBot="1" x14ac:dyDescent="0.35">
      <c r="A129" s="334"/>
      <c r="B129" s="336"/>
      <c r="C129" s="189" t="s">
        <v>38</v>
      </c>
      <c r="D129" s="221" t="s">
        <v>98</v>
      </c>
      <c r="E129" s="212" t="s">
        <v>48</v>
      </c>
      <c r="F129" s="31" t="s">
        <v>47</v>
      </c>
      <c r="G129" s="24" t="s">
        <v>31</v>
      </c>
      <c r="H129" s="24" t="s">
        <v>101</v>
      </c>
      <c r="I129" s="24" t="s">
        <v>33</v>
      </c>
      <c r="J129" s="25">
        <v>16.5</v>
      </c>
      <c r="K129" s="255"/>
      <c r="L129" s="23"/>
      <c r="M129" s="23"/>
      <c r="N129" s="23"/>
      <c r="O129" s="23"/>
      <c r="P129" s="22"/>
      <c r="Q129" s="123">
        <f t="shared" si="4"/>
        <v>0</v>
      </c>
      <c r="R129" s="127">
        <f t="shared" si="3"/>
        <v>0</v>
      </c>
      <c r="S129" s="116"/>
    </row>
    <row r="130" spans="1:19" s="14" customFormat="1" ht="15" thickBot="1" x14ac:dyDescent="0.35">
      <c r="A130" s="334"/>
      <c r="B130" s="336"/>
      <c r="C130" s="176" t="s">
        <v>38</v>
      </c>
      <c r="D130" s="221" t="s">
        <v>98</v>
      </c>
      <c r="E130" s="208" t="s">
        <v>43</v>
      </c>
      <c r="F130" s="20" t="s">
        <v>44</v>
      </c>
      <c r="G130" s="24" t="s">
        <v>49</v>
      </c>
      <c r="H130" s="24" t="s">
        <v>34</v>
      </c>
      <c r="I130" s="24" t="s">
        <v>33</v>
      </c>
      <c r="J130" s="25">
        <v>10</v>
      </c>
      <c r="K130" s="255"/>
      <c r="L130" s="23"/>
      <c r="M130" s="23"/>
      <c r="N130" s="23"/>
      <c r="O130" s="23"/>
      <c r="P130" s="19"/>
      <c r="Q130" s="123">
        <f t="shared" si="4"/>
        <v>0</v>
      </c>
      <c r="R130" s="127">
        <f t="shared" si="3"/>
        <v>0</v>
      </c>
      <c r="S130" s="116"/>
    </row>
    <row r="131" spans="1:19" s="14" customFormat="1" ht="15" thickBot="1" x14ac:dyDescent="0.35">
      <c r="A131" s="334"/>
      <c r="B131" s="336"/>
      <c r="C131" s="186" t="s">
        <v>38</v>
      </c>
      <c r="D131" s="221" t="s">
        <v>98</v>
      </c>
      <c r="E131" s="209" t="s">
        <v>43</v>
      </c>
      <c r="F131" s="24" t="s">
        <v>44</v>
      </c>
      <c r="G131" s="24" t="s">
        <v>49</v>
      </c>
      <c r="H131" s="24" t="s">
        <v>100</v>
      </c>
      <c r="I131" s="24" t="s">
        <v>101</v>
      </c>
      <c r="J131" s="25">
        <v>10</v>
      </c>
      <c r="K131" s="255"/>
      <c r="L131" s="80"/>
      <c r="M131" s="80"/>
      <c r="N131" s="80"/>
      <c r="O131" s="80"/>
      <c r="P131" s="80"/>
      <c r="Q131" s="123">
        <f t="shared" si="4"/>
        <v>0</v>
      </c>
      <c r="R131" s="127">
        <f t="shared" si="3"/>
        <v>0</v>
      </c>
      <c r="S131" s="116"/>
    </row>
    <row r="132" spans="1:19" s="14" customFormat="1" ht="15" thickBot="1" x14ac:dyDescent="0.35">
      <c r="A132" s="334"/>
      <c r="B132" s="336"/>
      <c r="C132" s="189" t="s">
        <v>38</v>
      </c>
      <c r="D132" s="221" t="s">
        <v>98</v>
      </c>
      <c r="E132" s="209" t="s">
        <v>43</v>
      </c>
      <c r="F132" s="24" t="s">
        <v>44</v>
      </c>
      <c r="G132" s="17" t="s">
        <v>49</v>
      </c>
      <c r="H132" s="17" t="s">
        <v>101</v>
      </c>
      <c r="I132" s="17" t="s">
        <v>33</v>
      </c>
      <c r="J132" s="18">
        <v>10</v>
      </c>
      <c r="K132" s="255"/>
      <c r="L132" s="23"/>
      <c r="M132" s="23"/>
      <c r="N132" s="23"/>
      <c r="O132" s="23"/>
      <c r="P132" s="23"/>
      <c r="Q132" s="123">
        <f t="shared" si="4"/>
        <v>0</v>
      </c>
      <c r="R132" s="127">
        <f t="shared" si="3"/>
        <v>0</v>
      </c>
      <c r="S132" s="116"/>
    </row>
    <row r="133" spans="1:19" s="14" customFormat="1" ht="15" thickBot="1" x14ac:dyDescent="0.35">
      <c r="A133" s="334"/>
      <c r="B133" s="336"/>
      <c r="C133" s="190" t="str">
        <f t="shared" ref="C133:C143" si="5">+C132</f>
        <v>de andré</v>
      </c>
      <c r="D133" s="221" t="s">
        <v>98</v>
      </c>
      <c r="E133" s="215" t="s">
        <v>43</v>
      </c>
      <c r="F133" s="83" t="s">
        <v>44</v>
      </c>
      <c r="G133" s="15" t="s">
        <v>49</v>
      </c>
      <c r="H133" s="15" t="s">
        <v>115</v>
      </c>
      <c r="I133" s="15" t="s">
        <v>33</v>
      </c>
      <c r="J133" s="16">
        <v>10</v>
      </c>
      <c r="K133" s="255"/>
      <c r="L133" s="28"/>
      <c r="M133" s="28"/>
      <c r="N133" s="28"/>
      <c r="O133" s="28"/>
      <c r="P133" s="28"/>
      <c r="Q133" s="123">
        <f t="shared" si="4"/>
        <v>0</v>
      </c>
      <c r="R133" s="127">
        <f t="shared" si="3"/>
        <v>0</v>
      </c>
      <c r="S133" s="116"/>
    </row>
    <row r="134" spans="1:19" s="14" customFormat="1" ht="15" thickBot="1" x14ac:dyDescent="0.35">
      <c r="A134" s="334"/>
      <c r="B134" s="336"/>
      <c r="C134" s="191" t="str">
        <f t="shared" si="5"/>
        <v>de andré</v>
      </c>
      <c r="D134" s="220" t="s">
        <v>54</v>
      </c>
      <c r="E134" s="208" t="s">
        <v>43</v>
      </c>
      <c r="F134" s="20" t="s">
        <v>44</v>
      </c>
      <c r="G134" s="20" t="s">
        <v>31</v>
      </c>
      <c r="H134" s="20" t="s">
        <v>45</v>
      </c>
      <c r="I134" s="20" t="s">
        <v>33</v>
      </c>
      <c r="J134" s="21">
        <v>13</v>
      </c>
      <c r="K134" s="255"/>
      <c r="L134" s="23"/>
      <c r="M134" s="23"/>
      <c r="N134" s="23"/>
      <c r="O134" s="23"/>
      <c r="P134" s="23"/>
      <c r="Q134" s="123">
        <f t="shared" si="4"/>
        <v>0</v>
      </c>
      <c r="R134" s="127">
        <f t="shared" si="3"/>
        <v>0</v>
      </c>
      <c r="S134" s="116"/>
    </row>
    <row r="135" spans="1:19" s="14" customFormat="1" ht="15" thickBot="1" x14ac:dyDescent="0.35">
      <c r="A135" s="334"/>
      <c r="B135" s="336"/>
      <c r="C135" s="183" t="str">
        <f>+C133</f>
        <v>de andré</v>
      </c>
      <c r="D135" s="222" t="s">
        <v>54</v>
      </c>
      <c r="E135" s="209" t="s">
        <v>43</v>
      </c>
      <c r="F135" s="24" t="s">
        <v>44</v>
      </c>
      <c r="G135" s="20" t="s">
        <v>31</v>
      </c>
      <c r="H135" s="20" t="s">
        <v>100</v>
      </c>
      <c r="I135" s="20" t="s">
        <v>101</v>
      </c>
      <c r="J135" s="21">
        <v>13</v>
      </c>
      <c r="K135" s="255"/>
      <c r="L135" s="80"/>
      <c r="M135" s="80"/>
      <c r="N135" s="80"/>
      <c r="O135" s="80"/>
      <c r="P135" s="80"/>
      <c r="Q135" s="123">
        <f t="shared" si="4"/>
        <v>0</v>
      </c>
      <c r="R135" s="127">
        <f t="shared" si="3"/>
        <v>0</v>
      </c>
      <c r="S135" s="116"/>
    </row>
    <row r="136" spans="1:19" s="14" customFormat="1" ht="15" thickBot="1" x14ac:dyDescent="0.35">
      <c r="A136" s="334"/>
      <c r="B136" s="336"/>
      <c r="C136" s="183" t="str">
        <f>+C134</f>
        <v>de andré</v>
      </c>
      <c r="D136" s="222" t="s">
        <v>54</v>
      </c>
      <c r="E136" s="209" t="s">
        <v>43</v>
      </c>
      <c r="F136" s="24" t="s">
        <v>44</v>
      </c>
      <c r="G136" s="24" t="s">
        <v>31</v>
      </c>
      <c r="H136" s="24" t="s">
        <v>101</v>
      </c>
      <c r="I136" s="24" t="s">
        <v>33</v>
      </c>
      <c r="J136" s="21">
        <v>13</v>
      </c>
      <c r="K136" s="255"/>
      <c r="L136" s="23"/>
      <c r="M136" s="23"/>
      <c r="N136" s="23"/>
      <c r="O136" s="23"/>
      <c r="P136" s="23"/>
      <c r="Q136" s="123">
        <f t="shared" si="4"/>
        <v>0</v>
      </c>
      <c r="R136" s="127">
        <f t="shared" si="3"/>
        <v>0</v>
      </c>
      <c r="S136" s="116"/>
    </row>
    <row r="137" spans="1:19" s="14" customFormat="1" ht="15" thickBot="1" x14ac:dyDescent="0.35">
      <c r="A137" s="334"/>
      <c r="B137" s="336"/>
      <c r="C137" s="183" t="str">
        <f t="shared" si="5"/>
        <v>de andré</v>
      </c>
      <c r="D137" s="223" t="s">
        <v>54</v>
      </c>
      <c r="E137" s="210" t="s">
        <v>43</v>
      </c>
      <c r="F137" s="9" t="s">
        <v>44</v>
      </c>
      <c r="G137" s="9" t="s">
        <v>31</v>
      </c>
      <c r="H137" s="9" t="s">
        <v>115</v>
      </c>
      <c r="I137" s="9" t="s">
        <v>33</v>
      </c>
      <c r="J137" s="21">
        <v>13</v>
      </c>
      <c r="K137" s="255"/>
      <c r="L137" s="23"/>
      <c r="M137" s="23"/>
      <c r="N137" s="23"/>
      <c r="O137" s="23"/>
      <c r="P137" s="23"/>
      <c r="Q137" s="123">
        <f t="shared" si="4"/>
        <v>0</v>
      </c>
      <c r="R137" s="127">
        <f t="shared" si="3"/>
        <v>0</v>
      </c>
      <c r="S137" s="116"/>
    </row>
    <row r="138" spans="1:19" s="14" customFormat="1" ht="15" thickBot="1" x14ac:dyDescent="0.35">
      <c r="A138" s="334"/>
      <c r="B138" s="336"/>
      <c r="C138" s="183" t="str">
        <f t="shared" si="5"/>
        <v>de andré</v>
      </c>
      <c r="D138" s="225" t="s">
        <v>54</v>
      </c>
      <c r="E138" s="214" t="s">
        <v>52</v>
      </c>
      <c r="F138" s="30" t="s">
        <v>47</v>
      </c>
      <c r="G138" s="24" t="s">
        <v>31</v>
      </c>
      <c r="H138" s="24" t="s">
        <v>101</v>
      </c>
      <c r="I138" s="24" t="s">
        <v>33</v>
      </c>
      <c r="J138" s="25">
        <v>16.5</v>
      </c>
      <c r="K138" s="255"/>
      <c r="L138" s="23"/>
      <c r="M138" s="23"/>
      <c r="N138" s="23"/>
      <c r="O138" s="23"/>
      <c r="P138" s="23"/>
      <c r="Q138" s="123">
        <f t="shared" si="4"/>
        <v>0</v>
      </c>
      <c r="R138" s="127">
        <f t="shared" si="3"/>
        <v>0</v>
      </c>
      <c r="S138" s="116"/>
    </row>
    <row r="139" spans="1:19" s="14" customFormat="1" ht="15" thickBot="1" x14ac:dyDescent="0.35">
      <c r="A139" s="334"/>
      <c r="B139" s="336"/>
      <c r="C139" s="183" t="str">
        <f t="shared" si="5"/>
        <v>de andré</v>
      </c>
      <c r="D139" s="224" t="s">
        <v>54</v>
      </c>
      <c r="E139" s="212" t="s">
        <v>48</v>
      </c>
      <c r="F139" s="31" t="s">
        <v>47</v>
      </c>
      <c r="G139" s="24" t="s">
        <v>31</v>
      </c>
      <c r="H139" s="24" t="s">
        <v>101</v>
      </c>
      <c r="I139" s="24" t="s">
        <v>33</v>
      </c>
      <c r="J139" s="25">
        <v>16.5</v>
      </c>
      <c r="K139" s="255"/>
      <c r="L139" s="23"/>
      <c r="M139" s="23"/>
      <c r="N139" s="23"/>
      <c r="O139" s="23"/>
      <c r="P139" s="22"/>
      <c r="Q139" s="123">
        <f t="shared" si="4"/>
        <v>0</v>
      </c>
      <c r="R139" s="127">
        <f t="shared" si="3"/>
        <v>0</v>
      </c>
      <c r="S139" s="116"/>
    </row>
    <row r="140" spans="1:19" s="14" customFormat="1" ht="15" thickBot="1" x14ac:dyDescent="0.35">
      <c r="A140" s="334"/>
      <c r="B140" s="336"/>
      <c r="C140" s="183" t="str">
        <f t="shared" si="5"/>
        <v>de andré</v>
      </c>
      <c r="D140" s="220" t="s">
        <v>54</v>
      </c>
      <c r="E140" s="208" t="s">
        <v>43</v>
      </c>
      <c r="F140" s="20" t="s">
        <v>44</v>
      </c>
      <c r="G140" s="24" t="s">
        <v>49</v>
      </c>
      <c r="H140" s="24" t="s">
        <v>34</v>
      </c>
      <c r="I140" s="24" t="s">
        <v>33</v>
      </c>
      <c r="J140" s="25">
        <v>10</v>
      </c>
      <c r="K140" s="255"/>
      <c r="L140" s="23"/>
      <c r="M140" s="23"/>
      <c r="N140" s="23"/>
      <c r="O140" s="23"/>
      <c r="P140" s="19"/>
      <c r="Q140" s="123">
        <f t="shared" si="4"/>
        <v>0</v>
      </c>
      <c r="R140" s="127">
        <f t="shared" ref="R140:R201" si="6">+Q140*J140</f>
        <v>0</v>
      </c>
      <c r="S140" s="116"/>
    </row>
    <row r="141" spans="1:19" s="14" customFormat="1" ht="15" thickBot="1" x14ac:dyDescent="0.35">
      <c r="A141" s="334"/>
      <c r="B141" s="336"/>
      <c r="C141" s="183" t="str">
        <f>+C139</f>
        <v>de andré</v>
      </c>
      <c r="D141" s="222" t="s">
        <v>54</v>
      </c>
      <c r="E141" s="209" t="s">
        <v>43</v>
      </c>
      <c r="F141" s="24" t="s">
        <v>44</v>
      </c>
      <c r="G141" s="24" t="s">
        <v>49</v>
      </c>
      <c r="H141" s="24" t="s">
        <v>100</v>
      </c>
      <c r="I141" s="24" t="s">
        <v>101</v>
      </c>
      <c r="J141" s="25">
        <v>10</v>
      </c>
      <c r="K141" s="255"/>
      <c r="L141" s="80"/>
      <c r="M141" s="80"/>
      <c r="N141" s="80"/>
      <c r="O141" s="80"/>
      <c r="P141" s="80"/>
      <c r="Q141" s="123">
        <f t="shared" si="4"/>
        <v>0</v>
      </c>
      <c r="R141" s="127">
        <f t="shared" si="6"/>
        <v>0</v>
      </c>
      <c r="S141" s="116"/>
    </row>
    <row r="142" spans="1:19" s="14" customFormat="1" ht="15" thickBot="1" x14ac:dyDescent="0.35">
      <c r="A142" s="334"/>
      <c r="B142" s="336"/>
      <c r="C142" s="183" t="str">
        <f>+C140</f>
        <v>de andré</v>
      </c>
      <c r="D142" s="222" t="s">
        <v>54</v>
      </c>
      <c r="E142" s="209" t="s">
        <v>43</v>
      </c>
      <c r="F142" s="24" t="s">
        <v>44</v>
      </c>
      <c r="G142" s="17" t="s">
        <v>49</v>
      </c>
      <c r="H142" s="17" t="s">
        <v>101</v>
      </c>
      <c r="I142" s="17" t="s">
        <v>33</v>
      </c>
      <c r="J142" s="18">
        <v>10</v>
      </c>
      <c r="K142" s="255"/>
      <c r="L142" s="23"/>
      <c r="M142" s="23"/>
      <c r="N142" s="23"/>
      <c r="O142" s="23"/>
      <c r="P142" s="23"/>
      <c r="Q142" s="123">
        <f t="shared" ref="Q142:Q203" si="7">SUM(L142:P142)</f>
        <v>0</v>
      </c>
      <c r="R142" s="127">
        <f t="shared" si="6"/>
        <v>0</v>
      </c>
      <c r="S142" s="116"/>
    </row>
    <row r="143" spans="1:19" s="14" customFormat="1" ht="15" thickBot="1" x14ac:dyDescent="0.35">
      <c r="A143" s="334"/>
      <c r="B143" s="361"/>
      <c r="C143" s="181" t="str">
        <f t="shared" si="5"/>
        <v>de andré</v>
      </c>
      <c r="D143" s="223" t="s">
        <v>54</v>
      </c>
      <c r="E143" s="210" t="s">
        <v>43</v>
      </c>
      <c r="F143" s="9" t="s">
        <v>44</v>
      </c>
      <c r="G143" s="9" t="s">
        <v>49</v>
      </c>
      <c r="H143" s="9" t="s">
        <v>115</v>
      </c>
      <c r="I143" s="9" t="s">
        <v>33</v>
      </c>
      <c r="J143" s="11">
        <v>10</v>
      </c>
      <c r="K143" s="255"/>
      <c r="L143" s="90"/>
      <c r="M143" s="90"/>
      <c r="N143" s="90"/>
      <c r="O143" s="90"/>
      <c r="P143" s="90"/>
      <c r="Q143" s="123">
        <f t="shared" si="7"/>
        <v>0</v>
      </c>
      <c r="R143" s="127">
        <f t="shared" si="6"/>
        <v>0</v>
      </c>
      <c r="S143" s="116"/>
    </row>
    <row r="144" spans="1:19" s="14" customFormat="1" ht="27" customHeight="1" thickBot="1" x14ac:dyDescent="0.35">
      <c r="A144" s="324"/>
      <c r="B144" s="328"/>
      <c r="C144" s="178" t="s">
        <v>55</v>
      </c>
      <c r="D144" s="221" t="s">
        <v>56</v>
      </c>
      <c r="E144" s="213" t="s">
        <v>43</v>
      </c>
      <c r="F144" s="82" t="s">
        <v>44</v>
      </c>
      <c r="G144" s="82" t="s">
        <v>31</v>
      </c>
      <c r="H144" s="82" t="s">
        <v>101</v>
      </c>
      <c r="I144" s="82" t="s">
        <v>33</v>
      </c>
      <c r="J144" s="129">
        <v>13</v>
      </c>
      <c r="K144" s="255"/>
      <c r="L144" s="130"/>
      <c r="M144" s="130"/>
      <c r="N144" s="130"/>
      <c r="O144" s="130"/>
      <c r="P144" s="130"/>
      <c r="Q144" s="123">
        <f t="shared" si="7"/>
        <v>0</v>
      </c>
      <c r="R144" s="127">
        <f t="shared" si="6"/>
        <v>0</v>
      </c>
      <c r="S144" s="116"/>
    </row>
    <row r="145" spans="1:24" s="14" customFormat="1" ht="32.4" customHeight="1" thickBot="1" x14ac:dyDescent="0.35">
      <c r="A145" s="324"/>
      <c r="B145" s="329"/>
      <c r="C145" s="192" t="s">
        <v>55</v>
      </c>
      <c r="D145" s="225" t="s">
        <v>56</v>
      </c>
      <c r="E145" s="214" t="s">
        <v>52</v>
      </c>
      <c r="F145" s="30" t="s">
        <v>47</v>
      </c>
      <c r="G145" s="24" t="s">
        <v>31</v>
      </c>
      <c r="H145" s="24" t="s">
        <v>101</v>
      </c>
      <c r="I145" s="24" t="s">
        <v>33</v>
      </c>
      <c r="J145" s="25">
        <v>16.5</v>
      </c>
      <c r="K145" s="255"/>
      <c r="L145" s="80"/>
      <c r="M145" s="80"/>
      <c r="N145" s="80"/>
      <c r="O145" s="80"/>
      <c r="P145" s="80"/>
      <c r="Q145" s="123">
        <f t="shared" si="7"/>
        <v>0</v>
      </c>
      <c r="R145" s="127">
        <f t="shared" si="6"/>
        <v>0</v>
      </c>
      <c r="S145" s="116"/>
    </row>
    <row r="146" spans="1:24" s="14" customFormat="1" ht="40.799999999999997" customHeight="1" thickBot="1" x14ac:dyDescent="0.35">
      <c r="A146" s="324"/>
      <c r="B146" s="329"/>
      <c r="C146" s="192" t="s">
        <v>55</v>
      </c>
      <c r="D146" s="224" t="str">
        <f>+D144</f>
        <v>CANZONE DI NOTTE N°2</v>
      </c>
      <c r="E146" s="212" t="s">
        <v>48</v>
      </c>
      <c r="F146" s="31" t="s">
        <v>47</v>
      </c>
      <c r="G146" s="24" t="s">
        <v>31</v>
      </c>
      <c r="H146" s="24" t="s">
        <v>101</v>
      </c>
      <c r="I146" s="24" t="s">
        <v>33</v>
      </c>
      <c r="J146" s="25">
        <v>16.5</v>
      </c>
      <c r="K146" s="255"/>
      <c r="L146" s="80"/>
      <c r="M146" s="80"/>
      <c r="N146" s="80"/>
      <c r="O146" s="80"/>
      <c r="P146" s="22"/>
      <c r="Q146" s="123">
        <f t="shared" si="7"/>
        <v>0</v>
      </c>
      <c r="R146" s="127">
        <f t="shared" si="6"/>
        <v>0</v>
      </c>
      <c r="S146" s="116"/>
    </row>
    <row r="147" spans="1:24" s="14" customFormat="1" ht="41.4" customHeight="1" thickBot="1" x14ac:dyDescent="0.35">
      <c r="A147" s="324"/>
      <c r="B147" s="330"/>
      <c r="C147" s="193" t="s">
        <v>55</v>
      </c>
      <c r="D147" s="226" t="s">
        <v>56</v>
      </c>
      <c r="E147" s="215" t="s">
        <v>43</v>
      </c>
      <c r="F147" s="83" t="s">
        <v>44</v>
      </c>
      <c r="G147" s="132" t="s">
        <v>49</v>
      </c>
      <c r="H147" s="132" t="s">
        <v>101</v>
      </c>
      <c r="I147" s="132" t="s">
        <v>33</v>
      </c>
      <c r="J147" s="133">
        <v>10</v>
      </c>
      <c r="K147" s="255"/>
      <c r="L147" s="134"/>
      <c r="M147" s="134"/>
      <c r="N147" s="134"/>
      <c r="O147" s="134"/>
      <c r="P147" s="134"/>
      <c r="Q147" s="123">
        <f t="shared" si="7"/>
        <v>0</v>
      </c>
      <c r="R147" s="127">
        <f t="shared" si="6"/>
        <v>0</v>
      </c>
      <c r="S147" s="116"/>
    </row>
    <row r="148" spans="1:24" s="14" customFormat="1" ht="15" thickBot="1" x14ac:dyDescent="0.35">
      <c r="A148" s="334"/>
      <c r="B148" s="335"/>
      <c r="C148" s="171" t="s">
        <v>35</v>
      </c>
      <c r="D148" s="220" t="s">
        <v>40</v>
      </c>
      <c r="E148" s="208" t="s">
        <v>43</v>
      </c>
      <c r="F148" s="20" t="s">
        <v>44</v>
      </c>
      <c r="G148" s="20" t="s">
        <v>31</v>
      </c>
      <c r="H148" s="20" t="s">
        <v>45</v>
      </c>
      <c r="I148" s="20" t="s">
        <v>33</v>
      </c>
      <c r="J148" s="21">
        <v>13</v>
      </c>
      <c r="K148" s="255"/>
      <c r="L148" s="29"/>
      <c r="M148" s="29"/>
      <c r="N148" s="29"/>
      <c r="O148" s="29"/>
      <c r="P148" s="29"/>
      <c r="Q148" s="123">
        <f t="shared" si="7"/>
        <v>0</v>
      </c>
      <c r="R148" s="127">
        <f t="shared" si="6"/>
        <v>0</v>
      </c>
      <c r="S148" s="116"/>
    </row>
    <row r="149" spans="1:24" s="14" customFormat="1" ht="15" thickBot="1" x14ac:dyDescent="0.35">
      <c r="A149" s="334"/>
      <c r="B149" s="336"/>
      <c r="C149" s="192" t="s">
        <v>35</v>
      </c>
      <c r="D149" s="225" t="s">
        <v>40</v>
      </c>
      <c r="E149" s="209" t="s">
        <v>43</v>
      </c>
      <c r="F149" s="24" t="s">
        <v>44</v>
      </c>
      <c r="G149" s="20" t="s">
        <v>31</v>
      </c>
      <c r="H149" s="20" t="s">
        <v>100</v>
      </c>
      <c r="I149" s="20" t="s">
        <v>101</v>
      </c>
      <c r="J149" s="21">
        <v>13</v>
      </c>
      <c r="K149" s="255"/>
      <c r="L149" s="80"/>
      <c r="M149" s="80"/>
      <c r="N149" s="80"/>
      <c r="O149" s="80"/>
      <c r="P149" s="80"/>
      <c r="Q149" s="123">
        <f t="shared" si="7"/>
        <v>0</v>
      </c>
      <c r="R149" s="127">
        <f t="shared" si="6"/>
        <v>0</v>
      </c>
      <c r="S149" s="116"/>
    </row>
    <row r="150" spans="1:24" s="14" customFormat="1" ht="15" thickBot="1" x14ac:dyDescent="0.35">
      <c r="A150" s="334"/>
      <c r="B150" s="336"/>
      <c r="C150" s="179" t="s">
        <v>35</v>
      </c>
      <c r="D150" s="222" t="s">
        <v>40</v>
      </c>
      <c r="E150" s="209" t="s">
        <v>43</v>
      </c>
      <c r="F150" s="24" t="s">
        <v>44</v>
      </c>
      <c r="G150" s="24" t="s">
        <v>31</v>
      </c>
      <c r="H150" s="24" t="s">
        <v>101</v>
      </c>
      <c r="I150" s="24" t="s">
        <v>33</v>
      </c>
      <c r="J150" s="21">
        <v>13</v>
      </c>
      <c r="K150" s="255"/>
      <c r="L150" s="23"/>
      <c r="M150" s="23"/>
      <c r="N150" s="23"/>
      <c r="O150" s="23"/>
      <c r="P150" s="23"/>
      <c r="Q150" s="123">
        <f t="shared" si="7"/>
        <v>0</v>
      </c>
      <c r="R150" s="127">
        <f t="shared" si="6"/>
        <v>0</v>
      </c>
      <c r="S150" s="116"/>
    </row>
    <row r="151" spans="1:24" s="14" customFormat="1" ht="15" thickBot="1" x14ac:dyDescent="0.35">
      <c r="A151" s="334"/>
      <c r="B151" s="336"/>
      <c r="C151" s="181" t="s">
        <v>35</v>
      </c>
      <c r="D151" s="223" t="s">
        <v>40</v>
      </c>
      <c r="E151" s="210" t="s">
        <v>43</v>
      </c>
      <c r="F151" s="9" t="s">
        <v>44</v>
      </c>
      <c r="G151" s="9" t="s">
        <v>31</v>
      </c>
      <c r="H151" s="9" t="s">
        <v>115</v>
      </c>
      <c r="I151" s="9" t="s">
        <v>33</v>
      </c>
      <c r="J151" s="21">
        <v>13</v>
      </c>
      <c r="K151" s="255"/>
      <c r="L151" s="23"/>
      <c r="M151" s="23"/>
      <c r="N151" s="23"/>
      <c r="O151" s="23"/>
      <c r="P151" s="23"/>
      <c r="Q151" s="123">
        <f t="shared" si="7"/>
        <v>0</v>
      </c>
      <c r="R151" s="127">
        <f t="shared" si="6"/>
        <v>0</v>
      </c>
      <c r="S151" s="116"/>
    </row>
    <row r="152" spans="1:24" s="14" customFormat="1" ht="15" thickBot="1" x14ac:dyDescent="0.35">
      <c r="A152" s="334"/>
      <c r="B152" s="336"/>
      <c r="C152" s="184" t="s">
        <v>35</v>
      </c>
      <c r="D152" s="225" t="s">
        <v>40</v>
      </c>
      <c r="E152" s="214" t="s">
        <v>46</v>
      </c>
      <c r="F152" s="30" t="s">
        <v>47</v>
      </c>
      <c r="G152" s="24" t="s">
        <v>31</v>
      </c>
      <c r="H152" s="24" t="s">
        <v>101</v>
      </c>
      <c r="I152" s="24" t="s">
        <v>33</v>
      </c>
      <c r="J152" s="25">
        <v>16.5</v>
      </c>
      <c r="K152" s="255"/>
      <c r="L152" s="23"/>
      <c r="M152" s="23"/>
      <c r="N152" s="23"/>
      <c r="O152" s="23"/>
      <c r="P152" s="23"/>
      <c r="Q152" s="123">
        <f t="shared" si="7"/>
        <v>0</v>
      </c>
      <c r="R152" s="127">
        <f t="shared" si="6"/>
        <v>0</v>
      </c>
      <c r="S152" s="116"/>
    </row>
    <row r="153" spans="1:24" s="14" customFormat="1" ht="15" thickBot="1" x14ac:dyDescent="0.35">
      <c r="A153" s="334"/>
      <c r="B153" s="336"/>
      <c r="C153" s="185" t="s">
        <v>35</v>
      </c>
      <c r="D153" s="224" t="s">
        <v>40</v>
      </c>
      <c r="E153" s="212" t="s">
        <v>48</v>
      </c>
      <c r="F153" s="31" t="s">
        <v>47</v>
      </c>
      <c r="G153" s="24" t="s">
        <v>31</v>
      </c>
      <c r="H153" s="24" t="s">
        <v>101</v>
      </c>
      <c r="I153" s="24" t="s">
        <v>33</v>
      </c>
      <c r="J153" s="25">
        <v>16.5</v>
      </c>
      <c r="K153" s="255"/>
      <c r="L153" s="23"/>
      <c r="M153" s="23"/>
      <c r="N153" s="23"/>
      <c r="O153" s="23"/>
      <c r="P153" s="22"/>
      <c r="Q153" s="123">
        <f t="shared" si="7"/>
        <v>0</v>
      </c>
      <c r="R153" s="127">
        <f t="shared" si="6"/>
        <v>0</v>
      </c>
      <c r="S153" s="116"/>
    </row>
    <row r="154" spans="1:24" s="14" customFormat="1" ht="15" thickBot="1" x14ac:dyDescent="0.35">
      <c r="A154" s="334"/>
      <c r="B154" s="336"/>
      <c r="C154" s="171" t="s">
        <v>35</v>
      </c>
      <c r="D154" s="220" t="s">
        <v>40</v>
      </c>
      <c r="E154" s="208" t="s">
        <v>43</v>
      </c>
      <c r="F154" s="20" t="s">
        <v>44</v>
      </c>
      <c r="G154" s="24" t="s">
        <v>49</v>
      </c>
      <c r="H154" s="24" t="s">
        <v>34</v>
      </c>
      <c r="I154" s="24" t="s">
        <v>33</v>
      </c>
      <c r="J154" s="25">
        <v>10</v>
      </c>
      <c r="K154" s="255"/>
      <c r="L154" s="23"/>
      <c r="M154" s="23"/>
      <c r="N154" s="23"/>
      <c r="O154" s="23"/>
      <c r="P154" s="22"/>
      <c r="Q154" s="123">
        <f t="shared" si="7"/>
        <v>0</v>
      </c>
      <c r="R154" s="127">
        <f t="shared" si="6"/>
        <v>0</v>
      </c>
      <c r="S154" s="116"/>
    </row>
    <row r="155" spans="1:24" s="14" customFormat="1" ht="15" thickBot="1" x14ac:dyDescent="0.35">
      <c r="A155" s="334"/>
      <c r="B155" s="336"/>
      <c r="C155" s="192" t="s">
        <v>35</v>
      </c>
      <c r="D155" s="225" t="s">
        <v>40</v>
      </c>
      <c r="E155" s="209" t="s">
        <v>43</v>
      </c>
      <c r="F155" s="24" t="s">
        <v>44</v>
      </c>
      <c r="G155" s="24" t="s">
        <v>49</v>
      </c>
      <c r="H155" s="24" t="s">
        <v>100</v>
      </c>
      <c r="I155" s="24" t="s">
        <v>101</v>
      </c>
      <c r="J155" s="25">
        <v>10</v>
      </c>
      <c r="K155" s="255"/>
      <c r="L155" s="80"/>
      <c r="M155" s="80"/>
      <c r="N155" s="80"/>
      <c r="O155" s="80"/>
      <c r="P155" s="80"/>
      <c r="Q155" s="123">
        <f t="shared" si="7"/>
        <v>0</v>
      </c>
      <c r="R155" s="127">
        <f t="shared" si="6"/>
        <v>0</v>
      </c>
      <c r="S155" s="116"/>
    </row>
    <row r="156" spans="1:24" s="14" customFormat="1" ht="15" thickBot="1" x14ac:dyDescent="0.35">
      <c r="A156" s="334"/>
      <c r="B156" s="336"/>
      <c r="C156" s="179" t="s">
        <v>35</v>
      </c>
      <c r="D156" s="222" t="s">
        <v>40</v>
      </c>
      <c r="E156" s="209" t="s">
        <v>43</v>
      </c>
      <c r="F156" s="24" t="s">
        <v>44</v>
      </c>
      <c r="G156" s="17" t="s">
        <v>49</v>
      </c>
      <c r="H156" s="17" t="s">
        <v>101</v>
      </c>
      <c r="I156" s="17" t="s">
        <v>33</v>
      </c>
      <c r="J156" s="18">
        <v>10</v>
      </c>
      <c r="K156" s="255"/>
      <c r="L156" s="23"/>
      <c r="M156" s="23"/>
      <c r="N156" s="23"/>
      <c r="O156" s="23"/>
      <c r="P156" s="23"/>
      <c r="Q156" s="123">
        <f t="shared" si="7"/>
        <v>0</v>
      </c>
      <c r="R156" s="127">
        <f t="shared" si="6"/>
        <v>0</v>
      </c>
      <c r="S156" s="116"/>
    </row>
    <row r="157" spans="1:24" s="14" customFormat="1" ht="15" thickBot="1" x14ac:dyDescent="0.35">
      <c r="A157" s="334"/>
      <c r="B157" s="336"/>
      <c r="C157" s="179" t="s">
        <v>35</v>
      </c>
      <c r="D157" s="222" t="s">
        <v>40</v>
      </c>
      <c r="E157" s="212" t="s">
        <v>43</v>
      </c>
      <c r="F157" s="15" t="s">
        <v>44</v>
      </c>
      <c r="G157" s="15" t="s">
        <v>49</v>
      </c>
      <c r="H157" s="15" t="s">
        <v>115</v>
      </c>
      <c r="I157" s="15" t="s">
        <v>33</v>
      </c>
      <c r="J157" s="16">
        <v>10</v>
      </c>
      <c r="K157" s="255"/>
      <c r="L157" s="28"/>
      <c r="M157" s="28"/>
      <c r="N157" s="28"/>
      <c r="O157" s="28"/>
      <c r="P157" s="28"/>
      <c r="Q157" s="123">
        <f t="shared" si="7"/>
        <v>0</v>
      </c>
      <c r="R157" s="127">
        <f t="shared" si="6"/>
        <v>0</v>
      </c>
      <c r="S157" s="116"/>
    </row>
    <row r="158" spans="1:24" ht="15" thickBot="1" x14ac:dyDescent="0.35">
      <c r="A158" s="334"/>
      <c r="B158" s="368"/>
      <c r="C158" s="192" t="s">
        <v>35</v>
      </c>
      <c r="D158" s="220" t="s">
        <v>42</v>
      </c>
      <c r="E158" s="209" t="s">
        <v>43</v>
      </c>
      <c r="F158" s="24" t="s">
        <v>44</v>
      </c>
      <c r="G158" s="20" t="s">
        <v>31</v>
      </c>
      <c r="H158" s="20" t="s">
        <v>45</v>
      </c>
      <c r="I158" s="20" t="s">
        <v>111</v>
      </c>
      <c r="J158" s="21">
        <v>13</v>
      </c>
      <c r="K158" s="255"/>
      <c r="L158" s="23"/>
      <c r="M158" s="23"/>
      <c r="N158" s="23"/>
      <c r="O158" s="23"/>
      <c r="P158" s="23"/>
      <c r="Q158" s="123">
        <f t="shared" si="7"/>
        <v>0</v>
      </c>
      <c r="R158" s="127">
        <f t="shared" si="6"/>
        <v>0</v>
      </c>
      <c r="S158" s="100"/>
    </row>
    <row r="159" spans="1:24" s="91" customFormat="1" ht="15" thickBot="1" x14ac:dyDescent="0.35">
      <c r="A159" s="334"/>
      <c r="B159" s="368"/>
      <c r="C159" s="192" t="s">
        <v>35</v>
      </c>
      <c r="D159" s="220" t="s">
        <v>42</v>
      </c>
      <c r="E159" s="209" t="s">
        <v>43</v>
      </c>
      <c r="F159" s="24" t="s">
        <v>44</v>
      </c>
      <c r="G159" s="20" t="s">
        <v>31</v>
      </c>
      <c r="H159" s="20" t="s">
        <v>100</v>
      </c>
      <c r="I159" s="24" t="s">
        <v>112</v>
      </c>
      <c r="J159" s="21">
        <v>13</v>
      </c>
      <c r="K159" s="255"/>
      <c r="L159" s="80"/>
      <c r="M159" s="80"/>
      <c r="N159" s="80"/>
      <c r="O159" s="80"/>
      <c r="P159" s="80"/>
      <c r="Q159" s="123">
        <f t="shared" si="7"/>
        <v>0</v>
      </c>
      <c r="R159" s="127">
        <f t="shared" si="6"/>
        <v>0</v>
      </c>
      <c r="S159" s="100"/>
      <c r="T159" s="3"/>
      <c r="U159" s="3"/>
      <c r="V159" s="3"/>
      <c r="W159" s="3"/>
      <c r="X159" s="3"/>
    </row>
    <row r="160" spans="1:24" ht="15" thickBot="1" x14ac:dyDescent="0.35">
      <c r="A160" s="334"/>
      <c r="B160" s="368"/>
      <c r="C160" s="192" t="s">
        <v>35</v>
      </c>
      <c r="D160" s="220" t="s">
        <v>42</v>
      </c>
      <c r="E160" s="209" t="s">
        <v>43</v>
      </c>
      <c r="F160" s="24" t="s">
        <v>44</v>
      </c>
      <c r="G160" s="24" t="s">
        <v>31</v>
      </c>
      <c r="H160" s="24" t="s">
        <v>101</v>
      </c>
      <c r="I160" s="20" t="s">
        <v>111</v>
      </c>
      <c r="J160" s="21">
        <v>13</v>
      </c>
      <c r="K160" s="255"/>
      <c r="L160" s="23"/>
      <c r="M160" s="23"/>
      <c r="N160" s="23"/>
      <c r="O160" s="23"/>
      <c r="P160" s="23"/>
      <c r="Q160" s="123">
        <f t="shared" si="7"/>
        <v>0</v>
      </c>
      <c r="R160" s="127">
        <f t="shared" si="6"/>
        <v>0</v>
      </c>
      <c r="S160" s="100"/>
    </row>
    <row r="161" spans="1:24" ht="15" thickBot="1" x14ac:dyDescent="0.35">
      <c r="A161" s="334"/>
      <c r="B161" s="368"/>
      <c r="C161" s="194" t="s">
        <v>35</v>
      </c>
      <c r="D161" s="148" t="s">
        <v>42</v>
      </c>
      <c r="E161" s="210" t="s">
        <v>43</v>
      </c>
      <c r="F161" s="9" t="s">
        <v>44</v>
      </c>
      <c r="G161" s="9" t="s">
        <v>31</v>
      </c>
      <c r="H161" s="9" t="s">
        <v>115</v>
      </c>
      <c r="I161" s="20" t="s">
        <v>111</v>
      </c>
      <c r="J161" s="21">
        <v>13</v>
      </c>
      <c r="K161" s="255"/>
      <c r="L161" s="23"/>
      <c r="M161" s="23"/>
      <c r="N161" s="23"/>
      <c r="O161" s="23"/>
      <c r="P161" s="23"/>
      <c r="Q161" s="123">
        <f t="shared" si="7"/>
        <v>0</v>
      </c>
      <c r="R161" s="127">
        <f t="shared" si="6"/>
        <v>0</v>
      </c>
      <c r="S161" s="100"/>
    </row>
    <row r="162" spans="1:24" ht="15" thickBot="1" x14ac:dyDescent="0.35">
      <c r="A162" s="334"/>
      <c r="B162" s="368"/>
      <c r="C162" s="179" t="s">
        <v>35</v>
      </c>
      <c r="D162" s="222" t="s">
        <v>42</v>
      </c>
      <c r="E162" s="209" t="s">
        <v>46</v>
      </c>
      <c r="F162" s="26" t="s">
        <v>47</v>
      </c>
      <c r="G162" s="24" t="s">
        <v>31</v>
      </c>
      <c r="H162" s="24" t="s">
        <v>101</v>
      </c>
      <c r="I162" s="20" t="s">
        <v>111</v>
      </c>
      <c r="J162" s="25">
        <v>16.5</v>
      </c>
      <c r="K162" s="255"/>
      <c r="L162" s="23"/>
      <c r="M162" s="23"/>
      <c r="N162" s="23"/>
      <c r="O162" s="23"/>
      <c r="P162" s="23"/>
      <c r="Q162" s="123">
        <f t="shared" si="7"/>
        <v>0</v>
      </c>
      <c r="R162" s="127">
        <f t="shared" si="6"/>
        <v>0</v>
      </c>
      <c r="S162" s="100"/>
    </row>
    <row r="163" spans="1:24" ht="15" thickBot="1" x14ac:dyDescent="0.35">
      <c r="A163" s="334"/>
      <c r="B163" s="368"/>
      <c r="C163" s="192" t="s">
        <v>35</v>
      </c>
      <c r="D163" s="220" t="s">
        <v>42</v>
      </c>
      <c r="E163" s="209" t="s">
        <v>48</v>
      </c>
      <c r="F163" s="26" t="s">
        <v>47</v>
      </c>
      <c r="G163" s="24" t="s">
        <v>31</v>
      </c>
      <c r="H163" s="24" t="s">
        <v>101</v>
      </c>
      <c r="I163" s="20" t="s">
        <v>111</v>
      </c>
      <c r="J163" s="25">
        <v>16.5</v>
      </c>
      <c r="K163" s="255"/>
      <c r="L163" s="23"/>
      <c r="M163" s="23"/>
      <c r="N163" s="23"/>
      <c r="O163" s="23"/>
      <c r="P163" s="22"/>
      <c r="Q163" s="123">
        <f t="shared" si="7"/>
        <v>0</v>
      </c>
      <c r="R163" s="127">
        <f t="shared" si="6"/>
        <v>0</v>
      </c>
      <c r="S163" s="100"/>
    </row>
    <row r="164" spans="1:24" ht="15" thickBot="1" x14ac:dyDescent="0.35">
      <c r="A164" s="334"/>
      <c r="B164" s="368"/>
      <c r="C164" s="171" t="s">
        <v>35</v>
      </c>
      <c r="D164" s="220" t="s">
        <v>42</v>
      </c>
      <c r="E164" s="208" t="s">
        <v>43</v>
      </c>
      <c r="F164" s="20" t="s">
        <v>44</v>
      </c>
      <c r="G164" s="24" t="s">
        <v>49</v>
      </c>
      <c r="H164" s="24" t="s">
        <v>34</v>
      </c>
      <c r="I164" s="20" t="s">
        <v>111</v>
      </c>
      <c r="J164" s="25">
        <v>10</v>
      </c>
      <c r="K164" s="255"/>
      <c r="L164" s="23"/>
      <c r="M164" s="23"/>
      <c r="N164" s="23"/>
      <c r="O164" s="23"/>
      <c r="P164" s="22"/>
      <c r="Q164" s="123">
        <f t="shared" si="7"/>
        <v>0</v>
      </c>
      <c r="R164" s="127">
        <f t="shared" si="6"/>
        <v>0</v>
      </c>
      <c r="S164" s="100"/>
    </row>
    <row r="165" spans="1:24" s="91" customFormat="1" ht="15" thickBot="1" x14ac:dyDescent="0.35">
      <c r="A165" s="334"/>
      <c r="B165" s="368"/>
      <c r="C165" s="192" t="s">
        <v>35</v>
      </c>
      <c r="D165" s="220" t="s">
        <v>42</v>
      </c>
      <c r="E165" s="209" t="s">
        <v>43</v>
      </c>
      <c r="F165" s="24" t="s">
        <v>44</v>
      </c>
      <c r="G165" s="24" t="s">
        <v>49</v>
      </c>
      <c r="H165" s="24" t="s">
        <v>100</v>
      </c>
      <c r="I165" s="24" t="s">
        <v>112</v>
      </c>
      <c r="J165" s="25">
        <v>10</v>
      </c>
      <c r="K165" s="255"/>
      <c r="L165" s="80"/>
      <c r="M165" s="80"/>
      <c r="N165" s="80"/>
      <c r="O165" s="80"/>
      <c r="P165" s="80"/>
      <c r="Q165" s="123">
        <f t="shared" si="7"/>
        <v>0</v>
      </c>
      <c r="R165" s="127">
        <f t="shared" si="6"/>
        <v>0</v>
      </c>
      <c r="S165" s="100"/>
      <c r="T165" s="3"/>
      <c r="U165" s="3"/>
      <c r="V165" s="3"/>
      <c r="W165" s="3"/>
      <c r="X165" s="3"/>
    </row>
    <row r="166" spans="1:24" ht="15" thickBot="1" x14ac:dyDescent="0.35">
      <c r="A166" s="334"/>
      <c r="B166" s="368"/>
      <c r="C166" s="192" t="s">
        <v>35</v>
      </c>
      <c r="D166" s="220" t="s">
        <v>42</v>
      </c>
      <c r="E166" s="209" t="s">
        <v>43</v>
      </c>
      <c r="F166" s="24" t="s">
        <v>44</v>
      </c>
      <c r="G166" s="17" t="s">
        <v>49</v>
      </c>
      <c r="H166" s="17" t="s">
        <v>101</v>
      </c>
      <c r="I166" s="20" t="s">
        <v>111</v>
      </c>
      <c r="J166" s="18">
        <v>10</v>
      </c>
      <c r="K166" s="255"/>
      <c r="L166" s="23"/>
      <c r="M166" s="23"/>
      <c r="N166" s="23"/>
      <c r="O166" s="23"/>
      <c r="P166" s="23"/>
      <c r="Q166" s="123">
        <f t="shared" si="7"/>
        <v>0</v>
      </c>
      <c r="R166" s="127">
        <f t="shared" si="6"/>
        <v>0</v>
      </c>
      <c r="S166" s="100"/>
    </row>
    <row r="167" spans="1:24" ht="15" thickBot="1" x14ac:dyDescent="0.35">
      <c r="A167" s="334"/>
      <c r="B167" s="368"/>
      <c r="C167" s="195" t="s">
        <v>35</v>
      </c>
      <c r="D167" s="165" t="s">
        <v>42</v>
      </c>
      <c r="E167" s="212" t="s">
        <v>43</v>
      </c>
      <c r="F167" s="15" t="s">
        <v>44</v>
      </c>
      <c r="G167" s="15" t="s">
        <v>49</v>
      </c>
      <c r="H167" s="15" t="s">
        <v>115</v>
      </c>
      <c r="I167" s="20" t="s">
        <v>111</v>
      </c>
      <c r="J167" s="16">
        <v>10</v>
      </c>
      <c r="K167" s="255"/>
      <c r="L167" s="10"/>
      <c r="M167" s="10"/>
      <c r="N167" s="10"/>
      <c r="O167" s="10"/>
      <c r="P167" s="10"/>
      <c r="Q167" s="123">
        <f t="shared" si="7"/>
        <v>0</v>
      </c>
      <c r="R167" s="127">
        <f t="shared" si="6"/>
        <v>0</v>
      </c>
      <c r="S167" s="100"/>
    </row>
    <row r="168" spans="1:24" ht="15" thickBot="1" x14ac:dyDescent="0.35">
      <c r="A168" s="114"/>
      <c r="B168" s="375"/>
      <c r="C168" s="196" t="s">
        <v>35</v>
      </c>
      <c r="D168" s="220" t="s">
        <v>41</v>
      </c>
      <c r="E168" s="208" t="s">
        <v>43</v>
      </c>
      <c r="F168" s="20" t="s">
        <v>44</v>
      </c>
      <c r="G168" s="20" t="s">
        <v>31</v>
      </c>
      <c r="H168" s="20" t="s">
        <v>45</v>
      </c>
      <c r="I168" s="20" t="s">
        <v>33</v>
      </c>
      <c r="J168" s="21">
        <v>13</v>
      </c>
      <c r="K168" s="255"/>
      <c r="L168" s="32"/>
      <c r="M168" s="33"/>
      <c r="N168" s="33"/>
      <c r="O168" s="33"/>
      <c r="P168" s="34"/>
      <c r="Q168" s="123">
        <f t="shared" si="7"/>
        <v>0</v>
      </c>
      <c r="R168" s="127">
        <f t="shared" si="6"/>
        <v>0</v>
      </c>
      <c r="S168" s="100"/>
    </row>
    <row r="169" spans="1:24" s="91" customFormat="1" ht="15" thickBot="1" x14ac:dyDescent="0.35">
      <c r="A169" s="114"/>
      <c r="B169" s="375"/>
      <c r="C169" s="197" t="str">
        <f>+C167</f>
        <v>extratrack</v>
      </c>
      <c r="D169" s="220" t="s">
        <v>41</v>
      </c>
      <c r="E169" s="209" t="s">
        <v>43</v>
      </c>
      <c r="F169" s="24" t="s">
        <v>44</v>
      </c>
      <c r="G169" s="20" t="s">
        <v>31</v>
      </c>
      <c r="H169" s="20" t="s">
        <v>100</v>
      </c>
      <c r="I169" s="20" t="s">
        <v>103</v>
      </c>
      <c r="J169" s="21">
        <v>13</v>
      </c>
      <c r="K169" s="255"/>
      <c r="L169" s="94"/>
      <c r="M169" s="29"/>
      <c r="N169" s="29"/>
      <c r="O169" s="29"/>
      <c r="P169" s="95"/>
      <c r="Q169" s="123">
        <f t="shared" si="7"/>
        <v>0</v>
      </c>
      <c r="R169" s="127">
        <f t="shared" si="6"/>
        <v>0</v>
      </c>
      <c r="S169" s="100"/>
      <c r="T169" s="3"/>
      <c r="U169" s="3"/>
      <c r="V169" s="3"/>
      <c r="W169" s="3"/>
      <c r="X169" s="3"/>
    </row>
    <row r="170" spans="1:24" ht="15" thickBot="1" x14ac:dyDescent="0.35">
      <c r="A170" s="114"/>
      <c r="B170" s="375"/>
      <c r="C170" s="197" t="str">
        <f>+C168</f>
        <v>extratrack</v>
      </c>
      <c r="D170" s="220" t="s">
        <v>41</v>
      </c>
      <c r="E170" s="209" t="s">
        <v>43</v>
      </c>
      <c r="F170" s="24" t="s">
        <v>44</v>
      </c>
      <c r="G170" s="24" t="s">
        <v>31</v>
      </c>
      <c r="H170" s="24" t="s">
        <v>101</v>
      </c>
      <c r="I170" s="24" t="s">
        <v>33</v>
      </c>
      <c r="J170" s="21">
        <v>13</v>
      </c>
      <c r="K170" s="255"/>
      <c r="L170" s="35"/>
      <c r="M170" s="23"/>
      <c r="N170" s="23"/>
      <c r="O170" s="23"/>
      <c r="P170" s="36"/>
      <c r="Q170" s="123">
        <f t="shared" si="7"/>
        <v>0</v>
      </c>
      <c r="R170" s="127">
        <f t="shared" si="6"/>
        <v>0</v>
      </c>
      <c r="S170" s="100"/>
    </row>
    <row r="171" spans="1:24" ht="15" thickBot="1" x14ac:dyDescent="0.35">
      <c r="A171" s="114"/>
      <c r="B171" s="375"/>
      <c r="C171" s="198" t="str">
        <f>+C170</f>
        <v>extratrack</v>
      </c>
      <c r="D171" s="148" t="s">
        <v>41</v>
      </c>
      <c r="E171" s="210" t="s">
        <v>43</v>
      </c>
      <c r="F171" s="9" t="s">
        <v>44</v>
      </c>
      <c r="G171" s="9" t="s">
        <v>31</v>
      </c>
      <c r="H171" s="9" t="s">
        <v>115</v>
      </c>
      <c r="I171" s="9" t="s">
        <v>33</v>
      </c>
      <c r="J171" s="21">
        <v>13</v>
      </c>
      <c r="K171" s="255"/>
      <c r="L171" s="35"/>
      <c r="M171" s="23"/>
      <c r="N171" s="23"/>
      <c r="O171" s="23"/>
      <c r="P171" s="36"/>
      <c r="Q171" s="123">
        <f t="shared" si="7"/>
        <v>0</v>
      </c>
      <c r="R171" s="127">
        <f t="shared" si="6"/>
        <v>0</v>
      </c>
      <c r="S171" s="100"/>
    </row>
    <row r="172" spans="1:24" ht="15" thickBot="1" x14ac:dyDescent="0.35">
      <c r="A172" s="114"/>
      <c r="B172" s="375"/>
      <c r="C172" s="199" t="str">
        <f>+C171</f>
        <v>extratrack</v>
      </c>
      <c r="D172" s="225" t="s">
        <v>41</v>
      </c>
      <c r="E172" s="214" t="s">
        <v>46</v>
      </c>
      <c r="F172" s="30" t="s">
        <v>47</v>
      </c>
      <c r="G172" s="24" t="s">
        <v>31</v>
      </c>
      <c r="H172" s="24" t="s">
        <v>101</v>
      </c>
      <c r="I172" s="24" t="s">
        <v>33</v>
      </c>
      <c r="J172" s="25">
        <v>16.5</v>
      </c>
      <c r="K172" s="255"/>
      <c r="L172" s="37"/>
      <c r="M172" s="23"/>
      <c r="N172" s="23"/>
      <c r="O172" s="23"/>
      <c r="P172" s="36"/>
      <c r="Q172" s="123">
        <f t="shared" si="7"/>
        <v>0</v>
      </c>
      <c r="R172" s="127">
        <f t="shared" si="6"/>
        <v>0</v>
      </c>
      <c r="S172" s="100"/>
    </row>
    <row r="173" spans="1:24" ht="15" thickBot="1" x14ac:dyDescent="0.35">
      <c r="A173" s="114"/>
      <c r="B173" s="375"/>
      <c r="C173" s="200" t="str">
        <f>+C172</f>
        <v>extratrack</v>
      </c>
      <c r="D173" s="165" t="s">
        <v>41</v>
      </c>
      <c r="E173" s="212" t="s">
        <v>48</v>
      </c>
      <c r="F173" s="31" t="s">
        <v>47</v>
      </c>
      <c r="G173" s="24" t="s">
        <v>31</v>
      </c>
      <c r="H173" s="24" t="s">
        <v>101</v>
      </c>
      <c r="I173" s="24" t="s">
        <v>33</v>
      </c>
      <c r="J173" s="25">
        <v>16.5</v>
      </c>
      <c r="K173" s="255"/>
      <c r="L173" s="37"/>
      <c r="M173" s="23"/>
      <c r="N173" s="23"/>
      <c r="O173" s="23"/>
      <c r="P173" s="22"/>
      <c r="Q173" s="123">
        <f t="shared" si="7"/>
        <v>0</v>
      </c>
      <c r="R173" s="127">
        <f t="shared" si="6"/>
        <v>0</v>
      </c>
      <c r="S173" s="100"/>
    </row>
    <row r="174" spans="1:24" ht="15" thickBot="1" x14ac:dyDescent="0.35">
      <c r="A174" s="114"/>
      <c r="B174" s="375"/>
      <c r="C174" s="196" t="str">
        <f>+C173</f>
        <v>extratrack</v>
      </c>
      <c r="D174" s="220" t="s">
        <v>41</v>
      </c>
      <c r="E174" s="208" t="s">
        <v>43</v>
      </c>
      <c r="F174" s="20" t="s">
        <v>44</v>
      </c>
      <c r="G174" s="24" t="s">
        <v>49</v>
      </c>
      <c r="H174" s="24" t="s">
        <v>34</v>
      </c>
      <c r="I174" s="24" t="s">
        <v>33</v>
      </c>
      <c r="J174" s="25">
        <v>10</v>
      </c>
      <c r="K174" s="255"/>
      <c r="L174" s="35"/>
      <c r="M174" s="23"/>
      <c r="N174" s="23"/>
      <c r="O174" s="23"/>
      <c r="P174" s="36"/>
      <c r="Q174" s="123">
        <f t="shared" si="7"/>
        <v>0</v>
      </c>
      <c r="R174" s="127">
        <f t="shared" si="6"/>
        <v>0</v>
      </c>
      <c r="S174" s="100"/>
    </row>
    <row r="175" spans="1:24" s="91" customFormat="1" ht="15" thickBot="1" x14ac:dyDescent="0.35">
      <c r="A175" s="114"/>
      <c r="B175" s="375"/>
      <c r="C175" s="197" t="str">
        <f>+C173</f>
        <v>extratrack</v>
      </c>
      <c r="D175" s="220" t="s">
        <v>41</v>
      </c>
      <c r="E175" s="209" t="s">
        <v>43</v>
      </c>
      <c r="F175" s="24" t="s">
        <v>44</v>
      </c>
      <c r="G175" s="24" t="s">
        <v>49</v>
      </c>
      <c r="H175" s="24" t="s">
        <v>100</v>
      </c>
      <c r="I175" s="24" t="s">
        <v>103</v>
      </c>
      <c r="J175" s="25">
        <v>10</v>
      </c>
      <c r="K175" s="255"/>
      <c r="L175" s="35"/>
      <c r="M175" s="80"/>
      <c r="N175" s="80"/>
      <c r="O175" s="80"/>
      <c r="P175" s="96"/>
      <c r="Q175" s="123">
        <f t="shared" si="7"/>
        <v>0</v>
      </c>
      <c r="R175" s="127">
        <f t="shared" si="6"/>
        <v>0</v>
      </c>
      <c r="S175" s="100"/>
      <c r="T175" s="3"/>
      <c r="U175" s="3"/>
      <c r="V175" s="3"/>
      <c r="W175" s="3"/>
      <c r="X175" s="3"/>
    </row>
    <row r="176" spans="1:24" ht="15" thickBot="1" x14ac:dyDescent="0.35">
      <c r="A176" s="114"/>
      <c r="B176" s="375"/>
      <c r="C176" s="197" t="str">
        <f>+C171</f>
        <v>extratrack</v>
      </c>
      <c r="D176" s="220" t="s">
        <v>41</v>
      </c>
      <c r="E176" s="209" t="s">
        <v>43</v>
      </c>
      <c r="F176" s="24" t="s">
        <v>44</v>
      </c>
      <c r="G176" s="17" t="s">
        <v>49</v>
      </c>
      <c r="H176" s="17" t="s">
        <v>101</v>
      </c>
      <c r="I176" s="17" t="s">
        <v>33</v>
      </c>
      <c r="J176" s="18">
        <v>10</v>
      </c>
      <c r="K176" s="255"/>
      <c r="L176" s="35"/>
      <c r="M176" s="23"/>
      <c r="N176" s="23"/>
      <c r="O176" s="23"/>
      <c r="P176" s="23"/>
      <c r="Q176" s="123">
        <f t="shared" si="7"/>
        <v>0</v>
      </c>
      <c r="R176" s="127">
        <f t="shared" si="6"/>
        <v>0</v>
      </c>
      <c r="S176" s="100"/>
    </row>
    <row r="177" spans="1:24" ht="15" thickBot="1" x14ac:dyDescent="0.35">
      <c r="A177" s="114"/>
      <c r="B177" s="376"/>
      <c r="C177" s="198" t="str">
        <f t="shared" ref="C177:C205" si="8">+C176</f>
        <v>extratrack</v>
      </c>
      <c r="D177" s="148" t="s">
        <v>41</v>
      </c>
      <c r="E177" s="210" t="s">
        <v>43</v>
      </c>
      <c r="F177" s="9" t="s">
        <v>44</v>
      </c>
      <c r="G177" s="9" t="s">
        <v>49</v>
      </c>
      <c r="H177" s="9" t="s">
        <v>115</v>
      </c>
      <c r="I177" s="9" t="s">
        <v>33</v>
      </c>
      <c r="J177" s="11">
        <v>10</v>
      </c>
      <c r="K177" s="255"/>
      <c r="L177" s="27"/>
      <c r="M177" s="27"/>
      <c r="N177" s="27"/>
      <c r="O177" s="27"/>
      <c r="P177" s="27"/>
      <c r="Q177" s="241">
        <f t="shared" si="7"/>
        <v>0</v>
      </c>
      <c r="R177" s="242">
        <f t="shared" si="6"/>
        <v>0</v>
      </c>
      <c r="S177" s="100"/>
    </row>
    <row r="178" spans="1:24" ht="22.2" customHeight="1" thickBot="1" x14ac:dyDescent="0.35">
      <c r="A178" s="114"/>
      <c r="B178" s="377"/>
      <c r="C178" s="227" t="str">
        <f t="shared" si="8"/>
        <v>extratrack</v>
      </c>
      <c r="D178" s="164" t="s">
        <v>136</v>
      </c>
      <c r="E178" s="213" t="s">
        <v>43</v>
      </c>
      <c r="F178" s="131" t="s">
        <v>44</v>
      </c>
      <c r="G178" s="82" t="s">
        <v>31</v>
      </c>
      <c r="H178" s="82" t="s">
        <v>45</v>
      </c>
      <c r="I178" s="82" t="s">
        <v>33</v>
      </c>
      <c r="J178" s="129">
        <v>13</v>
      </c>
      <c r="K178" s="255"/>
      <c r="L178" s="130"/>
      <c r="M178" s="130"/>
      <c r="N178" s="130"/>
      <c r="O178" s="130"/>
      <c r="P178" s="130"/>
      <c r="Q178" s="123">
        <f t="shared" si="7"/>
        <v>0</v>
      </c>
      <c r="R178" s="127">
        <f t="shared" si="6"/>
        <v>0</v>
      </c>
      <c r="S178" s="100"/>
    </row>
    <row r="179" spans="1:24" s="91" customFormat="1" ht="18.600000000000001" customHeight="1" thickBot="1" x14ac:dyDescent="0.35">
      <c r="A179" s="114"/>
      <c r="B179" s="378"/>
      <c r="C179" s="198" t="str">
        <f>+C177</f>
        <v>extratrack</v>
      </c>
      <c r="D179" s="164" t="s">
        <v>136</v>
      </c>
      <c r="E179" s="209" t="s">
        <v>43</v>
      </c>
      <c r="F179" s="15" t="s">
        <v>44</v>
      </c>
      <c r="G179" s="20" t="s">
        <v>31</v>
      </c>
      <c r="H179" s="20" t="s">
        <v>100</v>
      </c>
      <c r="I179" s="20" t="s">
        <v>101</v>
      </c>
      <c r="J179" s="21">
        <v>13</v>
      </c>
      <c r="K179" s="255"/>
      <c r="L179" s="80"/>
      <c r="M179" s="80"/>
      <c r="N179" s="80"/>
      <c r="O179" s="80"/>
      <c r="P179" s="80"/>
      <c r="Q179" s="123">
        <f t="shared" si="7"/>
        <v>0</v>
      </c>
      <c r="R179" s="127">
        <f t="shared" si="6"/>
        <v>0</v>
      </c>
      <c r="S179" s="100"/>
      <c r="T179" s="3"/>
      <c r="U179" s="3"/>
      <c r="V179" s="3"/>
      <c r="W179" s="3"/>
      <c r="X179" s="3"/>
    </row>
    <row r="180" spans="1:24" ht="16.8" customHeight="1" thickBot="1" x14ac:dyDescent="0.35">
      <c r="A180" s="114"/>
      <c r="B180" s="378"/>
      <c r="C180" s="198" t="str">
        <f>+C178</f>
        <v>extratrack</v>
      </c>
      <c r="D180" s="164" t="s">
        <v>136</v>
      </c>
      <c r="E180" s="209" t="s">
        <v>43</v>
      </c>
      <c r="F180" s="15" t="s">
        <v>44</v>
      </c>
      <c r="G180" s="24" t="s">
        <v>31</v>
      </c>
      <c r="H180" s="24" t="s">
        <v>101</v>
      </c>
      <c r="I180" s="24" t="s">
        <v>33</v>
      </c>
      <c r="J180" s="21">
        <v>13</v>
      </c>
      <c r="K180" s="255"/>
      <c r="L180" s="80"/>
      <c r="M180" s="80"/>
      <c r="N180" s="80"/>
      <c r="O180" s="80"/>
      <c r="P180" s="80"/>
      <c r="Q180" s="123">
        <f t="shared" si="7"/>
        <v>0</v>
      </c>
      <c r="R180" s="127">
        <f t="shared" si="6"/>
        <v>0</v>
      </c>
      <c r="S180" s="100"/>
    </row>
    <row r="181" spans="1:24" ht="16.8" customHeight="1" thickBot="1" x14ac:dyDescent="0.35">
      <c r="A181" s="114"/>
      <c r="B181" s="378"/>
      <c r="C181" s="198" t="str">
        <f t="shared" ref="C181:C204" si="9">+C179</f>
        <v>extratrack</v>
      </c>
      <c r="D181" s="164" t="s">
        <v>136</v>
      </c>
      <c r="E181" s="214" t="s">
        <v>46</v>
      </c>
      <c r="F181" s="30" t="s">
        <v>47</v>
      </c>
      <c r="G181" s="24" t="s">
        <v>31</v>
      </c>
      <c r="H181" s="24" t="s">
        <v>101</v>
      </c>
      <c r="I181" s="24" t="s">
        <v>33</v>
      </c>
      <c r="J181" s="25">
        <v>16.5</v>
      </c>
      <c r="K181" s="255"/>
      <c r="L181" s="80"/>
      <c r="M181" s="80"/>
      <c r="N181" s="80"/>
      <c r="O181" s="80"/>
      <c r="P181" s="80"/>
      <c r="Q181" s="123">
        <f t="shared" si="7"/>
        <v>0</v>
      </c>
      <c r="R181" s="127">
        <f t="shared" si="6"/>
        <v>0</v>
      </c>
      <c r="S181" s="100"/>
    </row>
    <row r="182" spans="1:24" ht="16.8" customHeight="1" thickBot="1" x14ac:dyDescent="0.35">
      <c r="A182" s="114"/>
      <c r="B182" s="378"/>
      <c r="C182" s="198" t="str">
        <f t="shared" si="9"/>
        <v>extratrack</v>
      </c>
      <c r="D182" s="164" t="s">
        <v>136</v>
      </c>
      <c r="E182" s="212" t="s">
        <v>48</v>
      </c>
      <c r="F182" s="31" t="s">
        <v>47</v>
      </c>
      <c r="G182" s="24" t="s">
        <v>31</v>
      </c>
      <c r="H182" s="24" t="s">
        <v>101</v>
      </c>
      <c r="I182" s="24" t="s">
        <v>33</v>
      </c>
      <c r="J182" s="25">
        <v>16.5</v>
      </c>
      <c r="K182" s="255"/>
      <c r="L182" s="80"/>
      <c r="M182" s="80"/>
      <c r="N182" s="80"/>
      <c r="O182" s="80"/>
      <c r="P182" s="22"/>
      <c r="Q182" s="123">
        <f t="shared" si="7"/>
        <v>0</v>
      </c>
      <c r="R182" s="127">
        <f t="shared" si="6"/>
        <v>0</v>
      </c>
      <c r="S182" s="100"/>
    </row>
    <row r="183" spans="1:24" ht="13.8" customHeight="1" thickBot="1" x14ac:dyDescent="0.35">
      <c r="A183" s="114"/>
      <c r="B183" s="378"/>
      <c r="C183" s="198" t="str">
        <f t="shared" si="9"/>
        <v>extratrack</v>
      </c>
      <c r="D183" s="164" t="s">
        <v>136</v>
      </c>
      <c r="E183" s="208" t="s">
        <v>43</v>
      </c>
      <c r="F183" s="20" t="s">
        <v>44</v>
      </c>
      <c r="G183" s="24" t="s">
        <v>49</v>
      </c>
      <c r="H183" s="24" t="s">
        <v>34</v>
      </c>
      <c r="I183" s="24" t="s">
        <v>33</v>
      </c>
      <c r="J183" s="25">
        <v>10</v>
      </c>
      <c r="K183" s="255"/>
      <c r="L183" s="80"/>
      <c r="M183" s="80"/>
      <c r="N183" s="80"/>
      <c r="O183" s="80"/>
      <c r="P183" s="22"/>
      <c r="Q183" s="123">
        <f t="shared" si="7"/>
        <v>0</v>
      </c>
      <c r="R183" s="127">
        <f t="shared" si="6"/>
        <v>0</v>
      </c>
      <c r="S183" s="100"/>
    </row>
    <row r="184" spans="1:24" s="91" customFormat="1" ht="13.8" customHeight="1" thickBot="1" x14ac:dyDescent="0.35">
      <c r="A184" s="114"/>
      <c r="B184" s="378"/>
      <c r="C184" s="198" t="str">
        <f t="shared" si="9"/>
        <v>extratrack</v>
      </c>
      <c r="D184" s="164" t="s">
        <v>136</v>
      </c>
      <c r="E184" s="209" t="s">
        <v>43</v>
      </c>
      <c r="F184" s="15" t="s">
        <v>44</v>
      </c>
      <c r="G184" s="24" t="s">
        <v>49</v>
      </c>
      <c r="H184" s="24" t="s">
        <v>100</v>
      </c>
      <c r="I184" s="24" t="s">
        <v>101</v>
      </c>
      <c r="J184" s="25">
        <v>10</v>
      </c>
      <c r="K184" s="255"/>
      <c r="L184" s="80"/>
      <c r="M184" s="80"/>
      <c r="N184" s="80"/>
      <c r="O184" s="80"/>
      <c r="P184" s="80"/>
      <c r="Q184" s="123">
        <f t="shared" si="7"/>
        <v>0</v>
      </c>
      <c r="R184" s="127">
        <f t="shared" si="6"/>
        <v>0</v>
      </c>
      <c r="S184" s="100"/>
      <c r="T184" s="3"/>
      <c r="U184" s="3"/>
      <c r="V184" s="3"/>
      <c r="W184" s="3"/>
      <c r="X184" s="3"/>
    </row>
    <row r="185" spans="1:24" ht="13.8" customHeight="1" thickBot="1" x14ac:dyDescent="0.35">
      <c r="A185" s="114"/>
      <c r="B185" s="378"/>
      <c r="C185" s="198" t="str">
        <f t="shared" si="9"/>
        <v>extratrack</v>
      </c>
      <c r="D185" s="164" t="s">
        <v>136</v>
      </c>
      <c r="E185" s="209" t="s">
        <v>43</v>
      </c>
      <c r="F185" s="24" t="s">
        <v>44</v>
      </c>
      <c r="G185" s="17" t="s">
        <v>49</v>
      </c>
      <c r="H185" s="17" t="s">
        <v>101</v>
      </c>
      <c r="I185" s="17" t="s">
        <v>33</v>
      </c>
      <c r="J185" s="18">
        <v>10</v>
      </c>
      <c r="K185" s="255"/>
      <c r="L185" s="80"/>
      <c r="M185" s="80"/>
      <c r="N185" s="80"/>
      <c r="O185" s="80"/>
      <c r="P185" s="80"/>
      <c r="Q185" s="123">
        <f t="shared" si="7"/>
        <v>0</v>
      </c>
      <c r="R185" s="127">
        <f t="shared" si="6"/>
        <v>0</v>
      </c>
      <c r="S185" s="100"/>
    </row>
    <row r="186" spans="1:24" ht="15" thickBot="1" x14ac:dyDescent="0.35">
      <c r="A186" s="114"/>
      <c r="B186" s="385"/>
      <c r="C186" s="198" t="str">
        <f t="shared" si="9"/>
        <v>extratrack</v>
      </c>
      <c r="D186" s="164" t="s">
        <v>59</v>
      </c>
      <c r="E186" s="213" t="s">
        <v>43</v>
      </c>
      <c r="F186" s="131" t="s">
        <v>44</v>
      </c>
      <c r="G186" s="82" t="s">
        <v>31</v>
      </c>
      <c r="H186" s="82" t="s">
        <v>45</v>
      </c>
      <c r="I186" s="82" t="s">
        <v>33</v>
      </c>
      <c r="J186" s="129">
        <v>13</v>
      </c>
      <c r="K186" s="255"/>
      <c r="L186" s="130"/>
      <c r="M186" s="130"/>
      <c r="N186" s="130"/>
      <c r="O186" s="130"/>
      <c r="P186" s="130"/>
      <c r="Q186" s="123">
        <f t="shared" si="7"/>
        <v>0</v>
      </c>
      <c r="R186" s="127">
        <f t="shared" si="6"/>
        <v>0</v>
      </c>
      <c r="S186" s="100"/>
    </row>
    <row r="187" spans="1:24" s="91" customFormat="1" ht="15" thickBot="1" x14ac:dyDescent="0.35">
      <c r="A187" s="114"/>
      <c r="B187" s="386"/>
      <c r="C187" s="198" t="str">
        <f t="shared" si="9"/>
        <v>extratrack</v>
      </c>
      <c r="D187" s="165" t="s">
        <v>59</v>
      </c>
      <c r="E187" s="209" t="s">
        <v>43</v>
      </c>
      <c r="F187" s="15" t="s">
        <v>44</v>
      </c>
      <c r="G187" s="20" t="s">
        <v>31</v>
      </c>
      <c r="H187" s="20" t="s">
        <v>100</v>
      </c>
      <c r="I187" s="20" t="s">
        <v>101</v>
      </c>
      <c r="J187" s="21">
        <v>13</v>
      </c>
      <c r="K187" s="255"/>
      <c r="L187" s="80"/>
      <c r="M187" s="80"/>
      <c r="N187" s="80"/>
      <c r="O187" s="80"/>
      <c r="P187" s="80"/>
      <c r="Q187" s="123">
        <f t="shared" si="7"/>
        <v>0</v>
      </c>
      <c r="R187" s="127">
        <f t="shared" si="6"/>
        <v>0</v>
      </c>
      <c r="S187" s="100"/>
      <c r="T187" s="3"/>
      <c r="U187" s="3"/>
      <c r="V187" s="3"/>
      <c r="W187" s="3"/>
      <c r="X187" s="3"/>
    </row>
    <row r="188" spans="1:24" ht="15" thickBot="1" x14ac:dyDescent="0.35">
      <c r="A188" s="114"/>
      <c r="B188" s="386"/>
      <c r="C188" s="198" t="str">
        <f t="shared" si="9"/>
        <v>extratrack</v>
      </c>
      <c r="D188" s="165" t="s">
        <v>59</v>
      </c>
      <c r="E188" s="209" t="s">
        <v>43</v>
      </c>
      <c r="F188" s="15" t="s">
        <v>44</v>
      </c>
      <c r="G188" s="24" t="s">
        <v>31</v>
      </c>
      <c r="H188" s="24" t="s">
        <v>101</v>
      </c>
      <c r="I188" s="24" t="s">
        <v>33</v>
      </c>
      <c r="J188" s="21">
        <v>13</v>
      </c>
      <c r="K188" s="255"/>
      <c r="L188" s="80"/>
      <c r="M188" s="80"/>
      <c r="N188" s="80"/>
      <c r="O188" s="80"/>
      <c r="P188" s="80"/>
      <c r="Q188" s="123">
        <f t="shared" si="7"/>
        <v>0</v>
      </c>
      <c r="R188" s="127">
        <f t="shared" si="6"/>
        <v>0</v>
      </c>
      <c r="S188" s="100"/>
    </row>
    <row r="189" spans="1:24" ht="15" thickBot="1" x14ac:dyDescent="0.35">
      <c r="A189" s="114"/>
      <c r="B189" s="386"/>
      <c r="C189" s="198" t="str">
        <f t="shared" si="9"/>
        <v>extratrack</v>
      </c>
      <c r="D189" s="165" t="s">
        <v>59</v>
      </c>
      <c r="E189" s="210" t="s">
        <v>43</v>
      </c>
      <c r="F189" s="15" t="s">
        <v>44</v>
      </c>
      <c r="G189" s="9" t="s">
        <v>31</v>
      </c>
      <c r="H189" s="9" t="s">
        <v>115</v>
      </c>
      <c r="I189" s="9" t="s">
        <v>33</v>
      </c>
      <c r="J189" s="21">
        <v>13</v>
      </c>
      <c r="K189" s="255"/>
      <c r="L189" s="80"/>
      <c r="M189" s="80"/>
      <c r="N189" s="80"/>
      <c r="O189" s="80"/>
      <c r="P189" s="80"/>
      <c r="Q189" s="123">
        <f t="shared" si="7"/>
        <v>0</v>
      </c>
      <c r="R189" s="127">
        <f t="shared" si="6"/>
        <v>0</v>
      </c>
      <c r="S189" s="100"/>
    </row>
    <row r="190" spans="1:24" ht="15" thickBot="1" x14ac:dyDescent="0.35">
      <c r="A190" s="114"/>
      <c r="B190" s="386"/>
      <c r="C190" s="198" t="str">
        <f t="shared" si="9"/>
        <v>extratrack</v>
      </c>
      <c r="D190" s="165" t="s">
        <v>59</v>
      </c>
      <c r="E190" s="214" t="s">
        <v>46</v>
      </c>
      <c r="F190" s="30" t="s">
        <v>47</v>
      </c>
      <c r="G190" s="24" t="s">
        <v>31</v>
      </c>
      <c r="H190" s="24" t="s">
        <v>101</v>
      </c>
      <c r="I190" s="24" t="s">
        <v>33</v>
      </c>
      <c r="J190" s="25">
        <v>16.5</v>
      </c>
      <c r="K190" s="255"/>
      <c r="L190" s="80"/>
      <c r="M190" s="80"/>
      <c r="N190" s="80"/>
      <c r="O190" s="80"/>
      <c r="P190" s="80"/>
      <c r="Q190" s="123">
        <f t="shared" si="7"/>
        <v>0</v>
      </c>
      <c r="R190" s="127">
        <f t="shared" si="6"/>
        <v>0</v>
      </c>
      <c r="S190" s="100"/>
    </row>
    <row r="191" spans="1:24" ht="15" thickBot="1" x14ac:dyDescent="0.35">
      <c r="A191" s="114"/>
      <c r="B191" s="386"/>
      <c r="C191" s="198" t="str">
        <f t="shared" si="9"/>
        <v>extratrack</v>
      </c>
      <c r="D191" s="165" t="s">
        <v>59</v>
      </c>
      <c r="E191" s="212" t="s">
        <v>48</v>
      </c>
      <c r="F191" s="31" t="s">
        <v>47</v>
      </c>
      <c r="G191" s="24" t="s">
        <v>31</v>
      </c>
      <c r="H191" s="24" t="s">
        <v>101</v>
      </c>
      <c r="I191" s="24" t="s">
        <v>33</v>
      </c>
      <c r="J191" s="25">
        <v>16.5</v>
      </c>
      <c r="K191" s="255"/>
      <c r="L191" s="80"/>
      <c r="M191" s="80"/>
      <c r="N191" s="80"/>
      <c r="O191" s="80"/>
      <c r="P191" s="22"/>
      <c r="Q191" s="123">
        <f t="shared" si="7"/>
        <v>0</v>
      </c>
      <c r="R191" s="127">
        <f t="shared" si="6"/>
        <v>0</v>
      </c>
      <c r="S191" s="100"/>
    </row>
    <row r="192" spans="1:24" ht="15" thickBot="1" x14ac:dyDescent="0.35">
      <c r="A192" s="114"/>
      <c r="B192" s="386"/>
      <c r="C192" s="198" t="str">
        <f t="shared" si="9"/>
        <v>extratrack</v>
      </c>
      <c r="D192" s="165" t="s">
        <v>59</v>
      </c>
      <c r="E192" s="208" t="s">
        <v>43</v>
      </c>
      <c r="F192" s="20" t="s">
        <v>44</v>
      </c>
      <c r="G192" s="24" t="s">
        <v>49</v>
      </c>
      <c r="H192" s="24" t="s">
        <v>34</v>
      </c>
      <c r="I192" s="24" t="s">
        <v>33</v>
      </c>
      <c r="J192" s="25">
        <v>10</v>
      </c>
      <c r="K192" s="255"/>
      <c r="L192" s="80"/>
      <c r="M192" s="80"/>
      <c r="N192" s="80"/>
      <c r="O192" s="80"/>
      <c r="P192" s="22"/>
      <c r="Q192" s="123">
        <f t="shared" si="7"/>
        <v>0</v>
      </c>
      <c r="R192" s="127">
        <f t="shared" si="6"/>
        <v>0</v>
      </c>
      <c r="S192" s="100"/>
    </row>
    <row r="193" spans="1:24" s="91" customFormat="1" ht="15" thickBot="1" x14ac:dyDescent="0.35">
      <c r="A193" s="114"/>
      <c r="B193" s="386"/>
      <c r="C193" s="198" t="str">
        <f t="shared" si="9"/>
        <v>extratrack</v>
      </c>
      <c r="D193" s="165" t="s">
        <v>59</v>
      </c>
      <c r="E193" s="209" t="s">
        <v>43</v>
      </c>
      <c r="F193" s="15" t="s">
        <v>44</v>
      </c>
      <c r="G193" s="24" t="s">
        <v>49</v>
      </c>
      <c r="H193" s="24" t="s">
        <v>100</v>
      </c>
      <c r="I193" s="24" t="s">
        <v>101</v>
      </c>
      <c r="J193" s="25">
        <v>10</v>
      </c>
      <c r="K193" s="255"/>
      <c r="L193" s="80"/>
      <c r="M193" s="80"/>
      <c r="N193" s="80"/>
      <c r="O193" s="80"/>
      <c r="P193" s="80"/>
      <c r="Q193" s="123">
        <f t="shared" si="7"/>
        <v>0</v>
      </c>
      <c r="R193" s="127">
        <f t="shared" si="6"/>
        <v>0</v>
      </c>
      <c r="S193" s="100"/>
      <c r="T193" s="3"/>
      <c r="U193" s="3"/>
      <c r="V193" s="3"/>
      <c r="W193" s="3"/>
      <c r="X193" s="3"/>
    </row>
    <row r="194" spans="1:24" ht="15" thickBot="1" x14ac:dyDescent="0.35">
      <c r="A194" s="114"/>
      <c r="B194" s="386"/>
      <c r="C194" s="198" t="str">
        <f t="shared" si="9"/>
        <v>extratrack</v>
      </c>
      <c r="D194" s="165" t="s">
        <v>59</v>
      </c>
      <c r="E194" s="209" t="s">
        <v>43</v>
      </c>
      <c r="F194" s="24" t="s">
        <v>44</v>
      </c>
      <c r="G194" s="17" t="s">
        <v>49</v>
      </c>
      <c r="H194" s="17" t="s">
        <v>101</v>
      </c>
      <c r="I194" s="17" t="s">
        <v>33</v>
      </c>
      <c r="J194" s="18">
        <v>10</v>
      </c>
      <c r="K194" s="255"/>
      <c r="L194" s="80"/>
      <c r="M194" s="80"/>
      <c r="N194" s="80"/>
      <c r="O194" s="80"/>
      <c r="P194" s="80"/>
      <c r="Q194" s="123">
        <f t="shared" si="7"/>
        <v>0</v>
      </c>
      <c r="R194" s="127">
        <f t="shared" si="6"/>
        <v>0</v>
      </c>
      <c r="S194" s="100"/>
    </row>
    <row r="195" spans="1:24" ht="15" thickBot="1" x14ac:dyDescent="0.35">
      <c r="A195" s="114"/>
      <c r="B195" s="387"/>
      <c r="C195" s="198" t="str">
        <f t="shared" si="9"/>
        <v>extratrack</v>
      </c>
      <c r="D195" s="149" t="s">
        <v>59</v>
      </c>
      <c r="E195" s="215" t="s">
        <v>43</v>
      </c>
      <c r="F195" s="83" t="s">
        <v>44</v>
      </c>
      <c r="G195" s="83" t="s">
        <v>49</v>
      </c>
      <c r="H195" s="83" t="s">
        <v>115</v>
      </c>
      <c r="I195" s="83" t="s">
        <v>33</v>
      </c>
      <c r="J195" s="228">
        <v>10</v>
      </c>
      <c r="K195" s="255"/>
      <c r="L195" s="134"/>
      <c r="M195" s="134"/>
      <c r="N195" s="134"/>
      <c r="O195" s="134"/>
      <c r="P195" s="134"/>
      <c r="Q195" s="243">
        <f t="shared" si="7"/>
        <v>0</v>
      </c>
      <c r="R195" s="244">
        <f t="shared" si="6"/>
        <v>0</v>
      </c>
      <c r="S195" s="100"/>
    </row>
    <row r="196" spans="1:24" ht="15" thickBot="1" x14ac:dyDescent="0.35">
      <c r="A196" s="114"/>
      <c r="B196" s="385"/>
      <c r="C196" s="198" t="str">
        <f t="shared" si="9"/>
        <v>extratrack</v>
      </c>
      <c r="D196" s="164" t="s">
        <v>36</v>
      </c>
      <c r="E196" s="213" t="s">
        <v>43</v>
      </c>
      <c r="F196" s="131" t="s">
        <v>44</v>
      </c>
      <c r="G196" s="82" t="s">
        <v>31</v>
      </c>
      <c r="H196" s="82" t="s">
        <v>45</v>
      </c>
      <c r="I196" s="82" t="s">
        <v>33</v>
      </c>
      <c r="J196" s="129">
        <v>13</v>
      </c>
      <c r="K196" s="255"/>
      <c r="L196" s="130"/>
      <c r="M196" s="130"/>
      <c r="N196" s="130"/>
      <c r="O196" s="130"/>
      <c r="P196" s="130"/>
      <c r="Q196" s="123">
        <f t="shared" si="7"/>
        <v>0</v>
      </c>
      <c r="R196" s="127">
        <f t="shared" si="6"/>
        <v>0</v>
      </c>
      <c r="S196" s="100"/>
    </row>
    <row r="197" spans="1:24" s="91" customFormat="1" ht="15" thickBot="1" x14ac:dyDescent="0.35">
      <c r="A197" s="114"/>
      <c r="B197" s="386"/>
      <c r="C197" s="198" t="str">
        <f t="shared" si="9"/>
        <v>extratrack</v>
      </c>
      <c r="D197" s="165" t="s">
        <v>36</v>
      </c>
      <c r="E197" s="209" t="s">
        <v>43</v>
      </c>
      <c r="F197" s="15" t="s">
        <v>44</v>
      </c>
      <c r="G197" s="20" t="s">
        <v>31</v>
      </c>
      <c r="H197" s="20" t="s">
        <v>100</v>
      </c>
      <c r="I197" s="20" t="s">
        <v>101</v>
      </c>
      <c r="J197" s="21">
        <v>13</v>
      </c>
      <c r="K197" s="255"/>
      <c r="L197" s="80"/>
      <c r="M197" s="80"/>
      <c r="N197" s="80"/>
      <c r="O197" s="80"/>
      <c r="P197" s="80"/>
      <c r="Q197" s="123">
        <f t="shared" si="7"/>
        <v>0</v>
      </c>
      <c r="R197" s="127">
        <f t="shared" si="6"/>
        <v>0</v>
      </c>
      <c r="S197" s="100"/>
      <c r="T197" s="3"/>
      <c r="U197" s="3"/>
      <c r="V197" s="3"/>
      <c r="W197" s="3"/>
      <c r="X197" s="3"/>
    </row>
    <row r="198" spans="1:24" ht="15" thickBot="1" x14ac:dyDescent="0.35">
      <c r="A198" s="114"/>
      <c r="B198" s="386"/>
      <c r="C198" s="198" t="str">
        <f t="shared" si="9"/>
        <v>extratrack</v>
      </c>
      <c r="D198" s="165" t="s">
        <v>36</v>
      </c>
      <c r="E198" s="209" t="s">
        <v>43</v>
      </c>
      <c r="F198" s="15" t="s">
        <v>44</v>
      </c>
      <c r="G198" s="24" t="s">
        <v>31</v>
      </c>
      <c r="H198" s="24" t="s">
        <v>101</v>
      </c>
      <c r="I198" s="24" t="s">
        <v>33</v>
      </c>
      <c r="J198" s="21">
        <v>13</v>
      </c>
      <c r="K198" s="255"/>
      <c r="L198" s="80"/>
      <c r="M198" s="80"/>
      <c r="N198" s="80"/>
      <c r="O198" s="80"/>
      <c r="P198" s="80"/>
      <c r="Q198" s="123">
        <f t="shared" si="7"/>
        <v>0</v>
      </c>
      <c r="R198" s="127">
        <f t="shared" si="6"/>
        <v>0</v>
      </c>
      <c r="S198" s="100"/>
    </row>
    <row r="199" spans="1:24" ht="15" thickBot="1" x14ac:dyDescent="0.35">
      <c r="A199" s="114"/>
      <c r="B199" s="386"/>
      <c r="C199" s="198" t="str">
        <f t="shared" si="9"/>
        <v>extratrack</v>
      </c>
      <c r="D199" s="165" t="s">
        <v>36</v>
      </c>
      <c r="E199" s="210" t="s">
        <v>43</v>
      </c>
      <c r="F199" s="15" t="s">
        <v>44</v>
      </c>
      <c r="G199" s="9" t="s">
        <v>31</v>
      </c>
      <c r="H199" s="9" t="s">
        <v>115</v>
      </c>
      <c r="I199" s="9" t="s">
        <v>33</v>
      </c>
      <c r="J199" s="21">
        <v>13</v>
      </c>
      <c r="K199" s="255"/>
      <c r="L199" s="80"/>
      <c r="M199" s="80"/>
      <c r="N199" s="80"/>
      <c r="O199" s="80"/>
      <c r="P199" s="80"/>
      <c r="Q199" s="123">
        <f t="shared" si="7"/>
        <v>0</v>
      </c>
      <c r="R199" s="127">
        <f t="shared" si="6"/>
        <v>0</v>
      </c>
      <c r="S199" s="100"/>
    </row>
    <row r="200" spans="1:24" ht="15" thickBot="1" x14ac:dyDescent="0.35">
      <c r="A200" s="114"/>
      <c r="B200" s="386"/>
      <c r="C200" s="198" t="str">
        <f t="shared" si="9"/>
        <v>extratrack</v>
      </c>
      <c r="D200" s="165" t="s">
        <v>36</v>
      </c>
      <c r="E200" s="214" t="s">
        <v>46</v>
      </c>
      <c r="F200" s="30" t="s">
        <v>47</v>
      </c>
      <c r="G200" s="24" t="s">
        <v>31</v>
      </c>
      <c r="H200" s="24" t="s">
        <v>101</v>
      </c>
      <c r="I200" s="24" t="s">
        <v>33</v>
      </c>
      <c r="J200" s="25">
        <v>16.5</v>
      </c>
      <c r="K200" s="255"/>
      <c r="L200" s="80"/>
      <c r="M200" s="80"/>
      <c r="N200" s="80"/>
      <c r="O200" s="80"/>
      <c r="P200" s="80"/>
      <c r="Q200" s="123">
        <f t="shared" si="7"/>
        <v>0</v>
      </c>
      <c r="R200" s="127">
        <f t="shared" si="6"/>
        <v>0</v>
      </c>
      <c r="S200" s="100"/>
    </row>
    <row r="201" spans="1:24" ht="15" thickBot="1" x14ac:dyDescent="0.35">
      <c r="A201" s="114"/>
      <c r="B201" s="386"/>
      <c r="C201" s="198" t="str">
        <f t="shared" si="9"/>
        <v>extratrack</v>
      </c>
      <c r="D201" s="165" t="s">
        <v>36</v>
      </c>
      <c r="E201" s="212" t="s">
        <v>48</v>
      </c>
      <c r="F201" s="31" t="s">
        <v>47</v>
      </c>
      <c r="G201" s="24" t="s">
        <v>31</v>
      </c>
      <c r="H201" s="24" t="s">
        <v>101</v>
      </c>
      <c r="I201" s="24" t="s">
        <v>33</v>
      </c>
      <c r="J201" s="25">
        <v>16.5</v>
      </c>
      <c r="K201" s="255"/>
      <c r="L201" s="80"/>
      <c r="M201" s="80"/>
      <c r="N201" s="80"/>
      <c r="O201" s="80"/>
      <c r="P201" s="22"/>
      <c r="Q201" s="123">
        <f t="shared" si="7"/>
        <v>0</v>
      </c>
      <c r="R201" s="127">
        <f t="shared" si="6"/>
        <v>0</v>
      </c>
      <c r="S201" s="100"/>
    </row>
    <row r="202" spans="1:24" ht="15" thickBot="1" x14ac:dyDescent="0.35">
      <c r="A202" s="114"/>
      <c r="B202" s="386"/>
      <c r="C202" s="198" t="str">
        <f t="shared" si="9"/>
        <v>extratrack</v>
      </c>
      <c r="D202" s="165" t="s">
        <v>36</v>
      </c>
      <c r="E202" s="208" t="s">
        <v>43</v>
      </c>
      <c r="F202" s="20" t="s">
        <v>44</v>
      </c>
      <c r="G202" s="24" t="s">
        <v>49</v>
      </c>
      <c r="H202" s="24" t="s">
        <v>34</v>
      </c>
      <c r="I202" s="24" t="s">
        <v>33</v>
      </c>
      <c r="J202" s="25">
        <v>10</v>
      </c>
      <c r="K202" s="255"/>
      <c r="L202" s="80"/>
      <c r="M202" s="80"/>
      <c r="N202" s="80"/>
      <c r="O202" s="80"/>
      <c r="P202" s="22"/>
      <c r="Q202" s="123">
        <f t="shared" si="7"/>
        <v>0</v>
      </c>
      <c r="R202" s="127">
        <f t="shared" ref="R202:R239" si="10">+Q202*J202</f>
        <v>0</v>
      </c>
      <c r="S202" s="100"/>
    </row>
    <row r="203" spans="1:24" s="91" customFormat="1" ht="15" thickBot="1" x14ac:dyDescent="0.35">
      <c r="A203" s="114"/>
      <c r="B203" s="386"/>
      <c r="C203" s="198" t="str">
        <f t="shared" si="9"/>
        <v>extratrack</v>
      </c>
      <c r="D203" s="165" t="s">
        <v>36</v>
      </c>
      <c r="E203" s="209" t="s">
        <v>43</v>
      </c>
      <c r="F203" s="15" t="s">
        <v>44</v>
      </c>
      <c r="G203" s="24" t="s">
        <v>49</v>
      </c>
      <c r="H203" s="24" t="s">
        <v>100</v>
      </c>
      <c r="I203" s="24" t="s">
        <v>101</v>
      </c>
      <c r="J203" s="25">
        <v>10</v>
      </c>
      <c r="K203" s="255"/>
      <c r="L203" s="80"/>
      <c r="M203" s="80"/>
      <c r="N203" s="80"/>
      <c r="O203" s="80"/>
      <c r="P203" s="80"/>
      <c r="Q203" s="123">
        <f t="shared" si="7"/>
        <v>0</v>
      </c>
      <c r="R203" s="127">
        <f t="shared" si="10"/>
        <v>0</v>
      </c>
      <c r="S203" s="100"/>
      <c r="T203" s="3"/>
      <c r="U203" s="3"/>
      <c r="V203" s="3"/>
      <c r="W203" s="3"/>
      <c r="X203" s="3"/>
    </row>
    <row r="204" spans="1:24" ht="15" thickBot="1" x14ac:dyDescent="0.35">
      <c r="A204" s="114"/>
      <c r="B204" s="386"/>
      <c r="C204" s="198" t="str">
        <f t="shared" si="9"/>
        <v>extratrack</v>
      </c>
      <c r="D204" s="165" t="s">
        <v>36</v>
      </c>
      <c r="E204" s="209" t="s">
        <v>43</v>
      </c>
      <c r="F204" s="24" t="s">
        <v>44</v>
      </c>
      <c r="G204" s="17" t="s">
        <v>49</v>
      </c>
      <c r="H204" s="17" t="s">
        <v>101</v>
      </c>
      <c r="I204" s="17" t="s">
        <v>33</v>
      </c>
      <c r="J204" s="18">
        <v>10</v>
      </c>
      <c r="K204" s="255"/>
      <c r="L204" s="80"/>
      <c r="M204" s="80"/>
      <c r="N204" s="80"/>
      <c r="O204" s="80"/>
      <c r="P204" s="80"/>
      <c r="Q204" s="123">
        <f t="shared" ref="Q204:Q206" si="11">SUM(L204:P204)</f>
        <v>0</v>
      </c>
      <c r="R204" s="127">
        <f t="shared" si="10"/>
        <v>0</v>
      </c>
      <c r="S204" s="100"/>
    </row>
    <row r="205" spans="1:24" ht="15" thickBot="1" x14ac:dyDescent="0.35">
      <c r="A205" s="114"/>
      <c r="B205" s="387"/>
      <c r="C205" s="245" t="str">
        <f t="shared" si="8"/>
        <v>extratrack</v>
      </c>
      <c r="D205" s="149" t="s">
        <v>36</v>
      </c>
      <c r="E205" s="215" t="s">
        <v>43</v>
      </c>
      <c r="F205" s="83" t="s">
        <v>44</v>
      </c>
      <c r="G205" s="83" t="s">
        <v>49</v>
      </c>
      <c r="H205" s="83" t="s">
        <v>115</v>
      </c>
      <c r="I205" s="83" t="s">
        <v>33</v>
      </c>
      <c r="J205" s="228">
        <v>10</v>
      </c>
      <c r="K205" s="255"/>
      <c r="L205" s="134"/>
      <c r="M205" s="134"/>
      <c r="N205" s="134"/>
      <c r="O205" s="134"/>
      <c r="P205" s="134"/>
      <c r="Q205" s="243">
        <f t="shared" si="11"/>
        <v>0</v>
      </c>
      <c r="R205" s="244">
        <f t="shared" si="10"/>
        <v>0</v>
      </c>
      <c r="S205" s="100"/>
    </row>
    <row r="206" spans="1:24" ht="78" customHeight="1" thickBot="1" x14ac:dyDescent="0.35">
      <c r="A206" s="114"/>
      <c r="B206" s="248"/>
      <c r="C206" s="227"/>
      <c r="D206" s="164" t="s">
        <v>137</v>
      </c>
      <c r="E206" s="213" t="s">
        <v>138</v>
      </c>
      <c r="F206" s="131"/>
      <c r="G206" s="82" t="s">
        <v>140</v>
      </c>
      <c r="H206" s="82" t="s">
        <v>139</v>
      </c>
      <c r="I206" s="82" t="s">
        <v>101</v>
      </c>
      <c r="J206" s="129">
        <v>0.3</v>
      </c>
      <c r="K206" s="422"/>
      <c r="L206" s="423"/>
      <c r="M206" s="423"/>
      <c r="N206" s="423"/>
      <c r="O206" s="423"/>
      <c r="P206" s="424"/>
      <c r="Q206" s="288">
        <f>K206</f>
        <v>0</v>
      </c>
      <c r="R206" s="244">
        <f t="shared" si="10"/>
        <v>0</v>
      </c>
      <c r="S206" s="100"/>
    </row>
    <row r="207" spans="1:24" s="136" customFormat="1" ht="15" thickBot="1" x14ac:dyDescent="0.35">
      <c r="A207" s="114"/>
      <c r="B207" s="372"/>
      <c r="C207" s="369" t="s">
        <v>119</v>
      </c>
      <c r="D207" s="257" t="s">
        <v>96</v>
      </c>
      <c r="E207" s="123" t="s">
        <v>122</v>
      </c>
      <c r="F207" s="123"/>
      <c r="G207" s="123"/>
      <c r="H207" s="123"/>
      <c r="I207" s="123" t="s">
        <v>120</v>
      </c>
      <c r="J207" s="158">
        <v>6</v>
      </c>
      <c r="K207" s="317"/>
      <c r="L207" s="317"/>
      <c r="M207" s="317"/>
      <c r="N207" s="317"/>
      <c r="O207" s="317"/>
      <c r="P207" s="317"/>
      <c r="Q207" s="284">
        <f>SUM(K207:P207)</f>
        <v>0</v>
      </c>
      <c r="R207" s="127">
        <f t="shared" si="10"/>
        <v>0</v>
      </c>
      <c r="S207" s="100"/>
      <c r="T207" s="3"/>
      <c r="U207" s="3"/>
      <c r="V207" s="3"/>
      <c r="W207" s="3"/>
      <c r="X207" s="3"/>
    </row>
    <row r="208" spans="1:24" s="136" customFormat="1" ht="15" thickBot="1" x14ac:dyDescent="0.35">
      <c r="A208" s="114"/>
      <c r="B208" s="373"/>
      <c r="C208" s="370"/>
      <c r="D208" s="258" t="s">
        <v>104</v>
      </c>
      <c r="E208" s="86" t="s">
        <v>122</v>
      </c>
      <c r="F208" s="86"/>
      <c r="G208" s="86"/>
      <c r="H208" s="86"/>
      <c r="I208" s="86" t="s">
        <v>121</v>
      </c>
      <c r="J208" s="121">
        <v>6</v>
      </c>
      <c r="K208" s="312"/>
      <c r="L208" s="312"/>
      <c r="M208" s="312"/>
      <c r="N208" s="312"/>
      <c r="O208" s="312"/>
      <c r="P208" s="312"/>
      <c r="Q208" s="284">
        <f t="shared" ref="Q208:Q229" si="12">SUM(K208:P208)</f>
        <v>0</v>
      </c>
      <c r="R208" s="259">
        <f t="shared" si="10"/>
        <v>0</v>
      </c>
      <c r="S208" s="100"/>
      <c r="T208" s="3"/>
      <c r="U208" s="3"/>
      <c r="V208" s="3"/>
      <c r="W208" s="3"/>
      <c r="X208" s="3"/>
    </row>
    <row r="209" spans="1:24" s="136" customFormat="1" ht="15" thickBot="1" x14ac:dyDescent="0.35">
      <c r="A209" s="114"/>
      <c r="B209" s="373"/>
      <c r="C209" s="370"/>
      <c r="D209" s="258" t="s">
        <v>28</v>
      </c>
      <c r="E209" s="86" t="s">
        <v>122</v>
      </c>
      <c r="F209" s="86"/>
      <c r="G209" s="86"/>
      <c r="H209" s="86"/>
      <c r="I209" s="86" t="s">
        <v>101</v>
      </c>
      <c r="J209" s="121">
        <v>6</v>
      </c>
      <c r="K209" s="312"/>
      <c r="L209" s="312"/>
      <c r="M209" s="312"/>
      <c r="N209" s="312"/>
      <c r="O209" s="312"/>
      <c r="P209" s="312"/>
      <c r="Q209" s="284">
        <f t="shared" si="12"/>
        <v>0</v>
      </c>
      <c r="R209" s="259">
        <f t="shared" si="10"/>
        <v>0</v>
      </c>
      <c r="S209" s="100"/>
      <c r="T209" s="3"/>
      <c r="U209" s="3"/>
      <c r="V209" s="3"/>
      <c r="W209" s="3"/>
      <c r="X209" s="3"/>
    </row>
    <row r="210" spans="1:24" s="136" customFormat="1" ht="15" thickBot="1" x14ac:dyDescent="0.35">
      <c r="A210" s="114"/>
      <c r="B210" s="373"/>
      <c r="C210" s="370"/>
      <c r="D210" s="258" t="s">
        <v>118</v>
      </c>
      <c r="E210" s="86" t="s">
        <v>122</v>
      </c>
      <c r="F210" s="86"/>
      <c r="G210" s="86"/>
      <c r="H210" s="86"/>
      <c r="I210" s="86" t="s">
        <v>115</v>
      </c>
      <c r="J210" s="121">
        <v>6</v>
      </c>
      <c r="K210" s="312"/>
      <c r="L210" s="312"/>
      <c r="M210" s="312"/>
      <c r="N210" s="312"/>
      <c r="O210" s="312"/>
      <c r="P210" s="312"/>
      <c r="Q210" s="284">
        <f t="shared" si="12"/>
        <v>0</v>
      </c>
      <c r="R210" s="259">
        <f t="shared" si="10"/>
        <v>0</v>
      </c>
      <c r="S210" s="100"/>
      <c r="T210" s="3"/>
      <c r="U210" s="3"/>
      <c r="V210" s="3"/>
      <c r="W210" s="3"/>
      <c r="X210" s="3"/>
    </row>
    <row r="211" spans="1:24" s="136" customFormat="1" ht="15" thickBot="1" x14ac:dyDescent="0.35">
      <c r="A211" s="114"/>
      <c r="B211" s="373"/>
      <c r="C211" s="370"/>
      <c r="D211" s="258" t="s">
        <v>58</v>
      </c>
      <c r="E211" s="86" t="s">
        <v>122</v>
      </c>
      <c r="F211" s="86"/>
      <c r="G211" s="86"/>
      <c r="H211" s="86"/>
      <c r="I211" s="86" t="s">
        <v>101</v>
      </c>
      <c r="J211" s="121">
        <v>6</v>
      </c>
      <c r="K211" s="312"/>
      <c r="L211" s="312"/>
      <c r="M211" s="312"/>
      <c r="N211" s="312"/>
      <c r="O211" s="312"/>
      <c r="P211" s="312"/>
      <c r="Q211" s="284">
        <f t="shared" si="12"/>
        <v>0</v>
      </c>
      <c r="R211" s="259">
        <f t="shared" si="10"/>
        <v>0</v>
      </c>
      <c r="S211" s="100"/>
      <c r="T211" s="3"/>
      <c r="U211" s="3"/>
      <c r="V211" s="3"/>
      <c r="W211" s="3"/>
      <c r="X211" s="3"/>
    </row>
    <row r="212" spans="1:24" s="136" customFormat="1" ht="15" thickBot="1" x14ac:dyDescent="0.35">
      <c r="A212" s="114"/>
      <c r="B212" s="373"/>
      <c r="C212" s="370"/>
      <c r="D212" s="258" t="s">
        <v>59</v>
      </c>
      <c r="E212" s="86" t="s">
        <v>122</v>
      </c>
      <c r="F212" s="86"/>
      <c r="G212" s="86"/>
      <c r="H212" s="86"/>
      <c r="I212" s="86" t="s">
        <v>101</v>
      </c>
      <c r="J212" s="121">
        <v>6</v>
      </c>
      <c r="K212" s="312"/>
      <c r="L212" s="312"/>
      <c r="M212" s="312"/>
      <c r="N212" s="312"/>
      <c r="O212" s="312"/>
      <c r="P212" s="312"/>
      <c r="Q212" s="284">
        <f t="shared" si="12"/>
        <v>0</v>
      </c>
      <c r="R212" s="259">
        <f t="shared" si="10"/>
        <v>0</v>
      </c>
      <c r="S212" s="100"/>
      <c r="T212" s="3"/>
      <c r="U212" s="3"/>
      <c r="V212" s="3"/>
      <c r="W212" s="3"/>
      <c r="X212" s="3"/>
    </row>
    <row r="213" spans="1:24" s="136" customFormat="1" ht="15" thickBot="1" x14ac:dyDescent="0.35">
      <c r="A213" s="114"/>
      <c r="B213" s="374"/>
      <c r="C213" s="371"/>
      <c r="D213" s="260" t="s">
        <v>39</v>
      </c>
      <c r="E213" s="159" t="s">
        <v>122</v>
      </c>
      <c r="F213" s="159"/>
      <c r="G213" s="159"/>
      <c r="H213" s="159"/>
      <c r="I213" s="159" t="s">
        <v>101</v>
      </c>
      <c r="J213" s="160">
        <v>6</v>
      </c>
      <c r="K213" s="313"/>
      <c r="L213" s="313"/>
      <c r="M213" s="313"/>
      <c r="N213" s="313"/>
      <c r="O213" s="313"/>
      <c r="P213" s="313"/>
      <c r="Q213" s="284">
        <f t="shared" si="12"/>
        <v>0</v>
      </c>
      <c r="R213" s="261">
        <f t="shared" si="10"/>
        <v>0</v>
      </c>
      <c r="S213" s="100"/>
      <c r="T213" s="3"/>
      <c r="U213" s="3"/>
      <c r="V213" s="3"/>
      <c r="W213" s="3"/>
      <c r="X213" s="3"/>
    </row>
    <row r="214" spans="1:24" s="93" customFormat="1" ht="15" thickBot="1" x14ac:dyDescent="0.35">
      <c r="A214" s="114"/>
      <c r="B214" s="372"/>
      <c r="C214" s="369" t="s">
        <v>133</v>
      </c>
      <c r="D214" s="257" t="s">
        <v>96</v>
      </c>
      <c r="E214" s="123" t="s">
        <v>123</v>
      </c>
      <c r="F214" s="123"/>
      <c r="G214" s="123"/>
      <c r="H214" s="123"/>
      <c r="I214" s="123" t="s">
        <v>120</v>
      </c>
      <c r="J214" s="158">
        <v>1.65</v>
      </c>
      <c r="K214" s="317"/>
      <c r="L214" s="317"/>
      <c r="M214" s="317"/>
      <c r="N214" s="317"/>
      <c r="O214" s="317"/>
      <c r="P214" s="317"/>
      <c r="Q214" s="284">
        <f t="shared" si="12"/>
        <v>0</v>
      </c>
      <c r="R214" s="127">
        <f t="shared" si="10"/>
        <v>0</v>
      </c>
      <c r="S214" s="100"/>
      <c r="T214" s="3"/>
      <c r="U214" s="3"/>
      <c r="V214" s="3"/>
      <c r="W214" s="3"/>
      <c r="X214" s="3"/>
    </row>
    <row r="215" spans="1:24" s="93" customFormat="1" ht="15" thickBot="1" x14ac:dyDescent="0.35">
      <c r="A215" s="114"/>
      <c r="B215" s="373"/>
      <c r="C215" s="370"/>
      <c r="D215" s="258" t="s">
        <v>104</v>
      </c>
      <c r="E215" s="86" t="s">
        <v>123</v>
      </c>
      <c r="F215" s="86"/>
      <c r="G215" s="86"/>
      <c r="H215" s="86"/>
      <c r="I215" s="86" t="s">
        <v>121</v>
      </c>
      <c r="J215" s="121">
        <v>1.65</v>
      </c>
      <c r="K215" s="312"/>
      <c r="L215" s="312"/>
      <c r="M215" s="312"/>
      <c r="N215" s="312"/>
      <c r="O215" s="312"/>
      <c r="P215" s="312"/>
      <c r="Q215" s="284">
        <f t="shared" si="12"/>
        <v>0</v>
      </c>
      <c r="R215" s="259">
        <f t="shared" si="10"/>
        <v>0</v>
      </c>
      <c r="S215" s="100"/>
      <c r="T215" s="3"/>
      <c r="U215" s="3"/>
      <c r="V215" s="3"/>
      <c r="W215" s="3"/>
      <c r="X215" s="3"/>
    </row>
    <row r="216" spans="1:24" s="93" customFormat="1" ht="14.4" customHeight="1" thickBot="1" x14ac:dyDescent="0.35">
      <c r="A216" s="114"/>
      <c r="B216" s="373"/>
      <c r="C216" s="370"/>
      <c r="D216" s="258" t="s">
        <v>28</v>
      </c>
      <c r="E216" s="86" t="s">
        <v>123</v>
      </c>
      <c r="F216" s="86"/>
      <c r="G216" s="86"/>
      <c r="H216" s="86"/>
      <c r="I216" s="86" t="s">
        <v>101</v>
      </c>
      <c r="J216" s="121">
        <v>1.65</v>
      </c>
      <c r="K216" s="312"/>
      <c r="L216" s="312"/>
      <c r="M216" s="312"/>
      <c r="N216" s="312"/>
      <c r="O216" s="312"/>
      <c r="P216" s="312"/>
      <c r="Q216" s="284">
        <f t="shared" si="12"/>
        <v>0</v>
      </c>
      <c r="R216" s="259">
        <f t="shared" si="10"/>
        <v>0</v>
      </c>
      <c r="S216" s="100"/>
      <c r="T216" s="3"/>
      <c r="U216" s="3"/>
      <c r="V216" s="3"/>
      <c r="W216" s="3"/>
      <c r="X216" s="3"/>
    </row>
    <row r="217" spans="1:24" s="93" customFormat="1" ht="15" thickBot="1" x14ac:dyDescent="0.35">
      <c r="A217" s="114"/>
      <c r="B217" s="373"/>
      <c r="C217" s="370"/>
      <c r="D217" s="258" t="s">
        <v>118</v>
      </c>
      <c r="E217" s="86" t="s">
        <v>123</v>
      </c>
      <c r="F217" s="86"/>
      <c r="G217" s="86"/>
      <c r="H217" s="86"/>
      <c r="I217" s="86" t="s">
        <v>115</v>
      </c>
      <c r="J217" s="121">
        <v>1.65</v>
      </c>
      <c r="K217" s="312"/>
      <c r="L217" s="312"/>
      <c r="M217" s="312"/>
      <c r="N217" s="312"/>
      <c r="O217" s="312"/>
      <c r="P217" s="312"/>
      <c r="Q217" s="284">
        <f t="shared" si="12"/>
        <v>0</v>
      </c>
      <c r="R217" s="259">
        <f t="shared" si="10"/>
        <v>0</v>
      </c>
      <c r="S217" s="100"/>
      <c r="T217" s="3"/>
      <c r="U217" s="3"/>
      <c r="V217" s="3"/>
      <c r="W217" s="3"/>
      <c r="X217" s="3"/>
    </row>
    <row r="218" spans="1:24" s="136" customFormat="1" ht="15" thickBot="1" x14ac:dyDescent="0.35">
      <c r="A218" s="114"/>
      <c r="B218" s="373"/>
      <c r="C218" s="370"/>
      <c r="D218" s="258" t="s">
        <v>126</v>
      </c>
      <c r="E218" s="86" t="s">
        <v>123</v>
      </c>
      <c r="F218" s="86"/>
      <c r="G218" s="86"/>
      <c r="H218" s="86"/>
      <c r="I218" s="86" t="s">
        <v>101</v>
      </c>
      <c r="J218" s="121">
        <v>1.65</v>
      </c>
      <c r="K218" s="312"/>
      <c r="L218" s="312"/>
      <c r="M218" s="312"/>
      <c r="N218" s="312"/>
      <c r="O218" s="312"/>
      <c r="P218" s="312"/>
      <c r="Q218" s="284">
        <f t="shared" si="12"/>
        <v>0</v>
      </c>
      <c r="R218" s="259">
        <f t="shared" si="10"/>
        <v>0</v>
      </c>
      <c r="S218" s="100"/>
      <c r="T218" s="3"/>
      <c r="U218" s="3"/>
      <c r="V218" s="3"/>
      <c r="W218" s="3"/>
      <c r="X218" s="3"/>
    </row>
    <row r="219" spans="1:24" s="93" customFormat="1" ht="15" thickBot="1" x14ac:dyDescent="0.35">
      <c r="A219" s="114"/>
      <c r="B219" s="374"/>
      <c r="C219" s="371"/>
      <c r="D219" s="260" t="s">
        <v>39</v>
      </c>
      <c r="E219" s="159" t="s">
        <v>123</v>
      </c>
      <c r="F219" s="159"/>
      <c r="G219" s="159"/>
      <c r="H219" s="159"/>
      <c r="I219" s="86" t="s">
        <v>101</v>
      </c>
      <c r="J219" s="160">
        <v>1.65</v>
      </c>
      <c r="K219" s="313"/>
      <c r="L219" s="313"/>
      <c r="M219" s="313"/>
      <c r="N219" s="313"/>
      <c r="O219" s="313"/>
      <c r="P219" s="313"/>
      <c r="Q219" s="284">
        <f t="shared" si="12"/>
        <v>0</v>
      </c>
      <c r="R219" s="261">
        <f t="shared" si="10"/>
        <v>0</v>
      </c>
      <c r="S219" s="100"/>
      <c r="T219" s="3"/>
      <c r="U219" s="3"/>
      <c r="V219" s="3"/>
      <c r="W219" s="3"/>
      <c r="X219" s="3"/>
    </row>
    <row r="220" spans="1:24" s="93" customFormat="1" ht="15" thickBot="1" x14ac:dyDescent="0.35">
      <c r="A220" s="114"/>
      <c r="B220" s="379"/>
      <c r="C220" s="425" t="s">
        <v>116</v>
      </c>
      <c r="D220" s="257" t="s">
        <v>96</v>
      </c>
      <c r="E220" s="123" t="s">
        <v>124</v>
      </c>
      <c r="F220" s="123"/>
      <c r="G220" s="123"/>
      <c r="H220" s="123"/>
      <c r="I220" s="123" t="s">
        <v>120</v>
      </c>
      <c r="J220" s="158">
        <v>1.65</v>
      </c>
      <c r="K220" s="317"/>
      <c r="L220" s="317"/>
      <c r="M220" s="317"/>
      <c r="N220" s="317"/>
      <c r="O220" s="317"/>
      <c r="P220" s="317"/>
      <c r="Q220" s="284">
        <f t="shared" si="12"/>
        <v>0</v>
      </c>
      <c r="R220" s="127">
        <f t="shared" si="10"/>
        <v>0</v>
      </c>
      <c r="S220" s="100"/>
      <c r="T220" s="3"/>
      <c r="U220" s="3"/>
      <c r="V220" s="3"/>
      <c r="W220" s="3"/>
      <c r="X220" s="3"/>
    </row>
    <row r="221" spans="1:24" s="136" customFormat="1" ht="15" thickBot="1" x14ac:dyDescent="0.35">
      <c r="A221" s="114"/>
      <c r="B221" s="380"/>
      <c r="C221" s="426"/>
      <c r="D221" s="258" t="s">
        <v>104</v>
      </c>
      <c r="E221" s="86" t="s">
        <v>124</v>
      </c>
      <c r="F221" s="86"/>
      <c r="G221" s="86"/>
      <c r="H221" s="86"/>
      <c r="I221" s="86" t="s">
        <v>121</v>
      </c>
      <c r="J221" s="158">
        <v>1.65</v>
      </c>
      <c r="K221" s="312"/>
      <c r="L221" s="312"/>
      <c r="M221" s="312"/>
      <c r="N221" s="312"/>
      <c r="O221" s="312"/>
      <c r="P221" s="312"/>
      <c r="Q221" s="284">
        <f t="shared" si="12"/>
        <v>0</v>
      </c>
      <c r="R221" s="259">
        <f t="shared" si="10"/>
        <v>0</v>
      </c>
      <c r="S221" s="100"/>
      <c r="T221" s="3"/>
      <c r="U221" s="3"/>
      <c r="V221" s="3"/>
      <c r="W221" s="3"/>
      <c r="X221" s="3"/>
    </row>
    <row r="222" spans="1:24" s="136" customFormat="1" ht="15" thickBot="1" x14ac:dyDescent="0.35">
      <c r="A222" s="114"/>
      <c r="B222" s="380"/>
      <c r="C222" s="426"/>
      <c r="D222" s="258" t="s">
        <v>28</v>
      </c>
      <c r="E222" s="86" t="s">
        <v>124</v>
      </c>
      <c r="F222" s="86"/>
      <c r="G222" s="86"/>
      <c r="H222" s="86"/>
      <c r="I222" s="86" t="s">
        <v>101</v>
      </c>
      <c r="J222" s="158">
        <v>1.65</v>
      </c>
      <c r="K222" s="312"/>
      <c r="L222" s="312"/>
      <c r="M222" s="312"/>
      <c r="N222" s="312"/>
      <c r="O222" s="312"/>
      <c r="P222" s="312"/>
      <c r="Q222" s="284">
        <f t="shared" si="12"/>
        <v>0</v>
      </c>
      <c r="R222" s="259">
        <f t="shared" si="10"/>
        <v>0</v>
      </c>
      <c r="S222" s="100"/>
      <c r="T222" s="3"/>
      <c r="U222" s="3"/>
      <c r="V222" s="3"/>
      <c r="W222" s="3"/>
      <c r="X222" s="3"/>
    </row>
    <row r="223" spans="1:24" s="93" customFormat="1" ht="15" thickBot="1" x14ac:dyDescent="0.35">
      <c r="A223" s="114"/>
      <c r="B223" s="380"/>
      <c r="C223" s="426"/>
      <c r="D223" s="258" t="s">
        <v>126</v>
      </c>
      <c r="E223" s="86" t="s">
        <v>124</v>
      </c>
      <c r="F223" s="86"/>
      <c r="G223" s="86"/>
      <c r="H223" s="86"/>
      <c r="I223" s="86" t="s">
        <v>101</v>
      </c>
      <c r="J223" s="121">
        <v>1.65</v>
      </c>
      <c r="K223" s="312"/>
      <c r="L223" s="312"/>
      <c r="M223" s="312"/>
      <c r="N223" s="312"/>
      <c r="O223" s="312"/>
      <c r="P223" s="312"/>
      <c r="Q223" s="284">
        <f t="shared" si="12"/>
        <v>0</v>
      </c>
      <c r="R223" s="259">
        <f t="shared" si="10"/>
        <v>0</v>
      </c>
      <c r="S223" s="100"/>
      <c r="T223" s="3"/>
      <c r="U223" s="3"/>
      <c r="V223" s="3"/>
      <c r="W223" s="3"/>
      <c r="X223" s="3"/>
    </row>
    <row r="224" spans="1:24" s="93" customFormat="1" ht="15" thickBot="1" x14ac:dyDescent="0.35">
      <c r="A224" s="114"/>
      <c r="B224" s="381"/>
      <c r="C224" s="427"/>
      <c r="D224" s="260" t="s">
        <v>39</v>
      </c>
      <c r="E224" s="159" t="s">
        <v>124</v>
      </c>
      <c r="F224" s="159"/>
      <c r="G224" s="159"/>
      <c r="H224" s="159"/>
      <c r="I224" s="159" t="s">
        <v>101</v>
      </c>
      <c r="J224" s="160">
        <v>1.65</v>
      </c>
      <c r="K224" s="313"/>
      <c r="L224" s="313"/>
      <c r="M224" s="313"/>
      <c r="N224" s="313"/>
      <c r="O224" s="313"/>
      <c r="P224" s="313"/>
      <c r="Q224" s="284">
        <f t="shared" si="12"/>
        <v>0</v>
      </c>
      <c r="R224" s="261">
        <f t="shared" si="10"/>
        <v>0</v>
      </c>
      <c r="S224" s="100"/>
      <c r="T224" s="3"/>
      <c r="U224" s="3"/>
      <c r="V224" s="3"/>
      <c r="W224" s="3"/>
      <c r="X224" s="3"/>
    </row>
    <row r="225" spans="1:24" s="93" customFormat="1" ht="15" thickBot="1" x14ac:dyDescent="0.35">
      <c r="A225" s="114">
        <v>0</v>
      </c>
      <c r="B225" s="382"/>
      <c r="C225" s="428" t="s">
        <v>117</v>
      </c>
      <c r="D225" s="257" t="s">
        <v>96</v>
      </c>
      <c r="E225" s="123" t="s">
        <v>125</v>
      </c>
      <c r="F225" s="123"/>
      <c r="G225" s="123"/>
      <c r="H225" s="123"/>
      <c r="I225" s="123" t="s">
        <v>120</v>
      </c>
      <c r="J225" s="158">
        <v>1.65</v>
      </c>
      <c r="K225" s="317"/>
      <c r="L225" s="317"/>
      <c r="M225" s="317"/>
      <c r="N225" s="317"/>
      <c r="O225" s="317"/>
      <c r="P225" s="317"/>
      <c r="Q225" s="284">
        <f t="shared" si="12"/>
        <v>0</v>
      </c>
      <c r="R225" s="127">
        <f t="shared" si="10"/>
        <v>0</v>
      </c>
      <c r="S225" s="100"/>
      <c r="T225" s="3"/>
      <c r="U225" s="3"/>
      <c r="V225" s="3"/>
      <c r="W225" s="3"/>
      <c r="X225" s="3"/>
    </row>
    <row r="226" spans="1:24" s="93" customFormat="1" ht="15" thickBot="1" x14ac:dyDescent="0.35">
      <c r="A226" s="114"/>
      <c r="B226" s="383"/>
      <c r="C226" s="429"/>
      <c r="D226" s="258" t="s">
        <v>104</v>
      </c>
      <c r="E226" s="86" t="s">
        <v>125</v>
      </c>
      <c r="F226" s="86"/>
      <c r="G226" s="86"/>
      <c r="H226" s="86"/>
      <c r="I226" s="86" t="s">
        <v>121</v>
      </c>
      <c r="J226" s="121">
        <v>1.65</v>
      </c>
      <c r="K226" s="312"/>
      <c r="L226" s="312"/>
      <c r="M226" s="312"/>
      <c r="N226" s="312"/>
      <c r="O226" s="312"/>
      <c r="P226" s="312"/>
      <c r="Q226" s="284">
        <f t="shared" si="12"/>
        <v>0</v>
      </c>
      <c r="R226" s="259">
        <f t="shared" si="10"/>
        <v>0</v>
      </c>
      <c r="S226" s="100"/>
      <c r="T226" s="3"/>
      <c r="U226" s="3"/>
      <c r="V226" s="3"/>
      <c r="W226" s="3"/>
      <c r="X226" s="3"/>
    </row>
    <row r="227" spans="1:24" s="93" customFormat="1" ht="15" thickBot="1" x14ac:dyDescent="0.35">
      <c r="A227" s="114"/>
      <c r="B227" s="383"/>
      <c r="C227" s="429"/>
      <c r="D227" s="258" t="s">
        <v>28</v>
      </c>
      <c r="E227" s="86" t="s">
        <v>125</v>
      </c>
      <c r="F227" s="86"/>
      <c r="G227" s="86"/>
      <c r="H227" s="86"/>
      <c r="I227" s="86" t="s">
        <v>101</v>
      </c>
      <c r="J227" s="121">
        <v>1.65</v>
      </c>
      <c r="K227" s="312"/>
      <c r="L227" s="312"/>
      <c r="M227" s="312"/>
      <c r="N227" s="312"/>
      <c r="O227" s="312"/>
      <c r="P227" s="312"/>
      <c r="Q227" s="284">
        <f t="shared" si="12"/>
        <v>0</v>
      </c>
      <c r="R227" s="259">
        <f t="shared" si="10"/>
        <v>0</v>
      </c>
      <c r="S227" s="100"/>
      <c r="T227" s="3"/>
      <c r="U227" s="3"/>
      <c r="V227" s="3"/>
      <c r="W227" s="3"/>
      <c r="X227" s="3"/>
    </row>
    <row r="228" spans="1:24" s="136" customFormat="1" ht="15" thickBot="1" x14ac:dyDescent="0.35">
      <c r="A228" s="114"/>
      <c r="B228" s="383"/>
      <c r="C228" s="429"/>
      <c r="D228" s="258" t="s">
        <v>126</v>
      </c>
      <c r="E228" s="86" t="s">
        <v>125</v>
      </c>
      <c r="F228" s="86"/>
      <c r="G228" s="86"/>
      <c r="H228" s="86"/>
      <c r="I228" s="86" t="s">
        <v>101</v>
      </c>
      <c r="J228" s="121">
        <v>1.65</v>
      </c>
      <c r="K228" s="312"/>
      <c r="L228" s="312"/>
      <c r="M228" s="312"/>
      <c r="N228" s="312"/>
      <c r="O228" s="312"/>
      <c r="P228" s="312"/>
      <c r="Q228" s="284">
        <f t="shared" si="12"/>
        <v>0</v>
      </c>
      <c r="R228" s="259">
        <f t="shared" si="10"/>
        <v>0</v>
      </c>
      <c r="S228" s="100"/>
      <c r="T228" s="3"/>
      <c r="U228" s="3"/>
      <c r="V228" s="3"/>
      <c r="W228" s="3"/>
      <c r="X228" s="3"/>
    </row>
    <row r="229" spans="1:24" s="93" customFormat="1" ht="15" thickBot="1" x14ac:dyDescent="0.35">
      <c r="A229" s="114"/>
      <c r="B229" s="384"/>
      <c r="C229" s="430"/>
      <c r="D229" s="260" t="s">
        <v>39</v>
      </c>
      <c r="E229" s="159" t="s">
        <v>125</v>
      </c>
      <c r="F229" s="159"/>
      <c r="G229" s="159"/>
      <c r="H229" s="159"/>
      <c r="I229" s="159" t="s">
        <v>101</v>
      </c>
      <c r="J229" s="160">
        <v>1.65</v>
      </c>
      <c r="K229" s="313"/>
      <c r="L229" s="313"/>
      <c r="M229" s="313"/>
      <c r="N229" s="313"/>
      <c r="O229" s="313"/>
      <c r="P229" s="313"/>
      <c r="Q229" s="284">
        <f t="shared" si="12"/>
        <v>0</v>
      </c>
      <c r="R229" s="261">
        <f t="shared" si="10"/>
        <v>0</v>
      </c>
      <c r="S229" s="100"/>
      <c r="T229" s="3"/>
      <c r="U229" s="3"/>
      <c r="V229" s="3"/>
      <c r="W229" s="3"/>
      <c r="X229" s="3"/>
    </row>
    <row r="230" spans="1:24" s="91" customFormat="1" ht="114" customHeight="1" thickBot="1" x14ac:dyDescent="0.35">
      <c r="A230" s="115"/>
      <c r="B230" s="295"/>
      <c r="C230" s="270" t="s">
        <v>35</v>
      </c>
      <c r="D230" s="271" t="s">
        <v>104</v>
      </c>
      <c r="E230" s="272" t="s">
        <v>60</v>
      </c>
      <c r="F230" s="265" t="s">
        <v>61</v>
      </c>
      <c r="G230" s="265" t="s">
        <v>31</v>
      </c>
      <c r="H230" s="265" t="s">
        <v>62</v>
      </c>
      <c r="I230" s="265" t="s">
        <v>32</v>
      </c>
      <c r="J230" s="266">
        <v>6</v>
      </c>
      <c r="K230" s="314"/>
      <c r="L230" s="315"/>
      <c r="M230" s="315"/>
      <c r="N230" s="315"/>
      <c r="O230" s="315"/>
      <c r="P230" s="316"/>
      <c r="Q230" s="288">
        <f>SUM(K230:P230)</f>
        <v>0</v>
      </c>
      <c r="R230" s="244">
        <f t="shared" si="10"/>
        <v>0</v>
      </c>
      <c r="S230" s="100"/>
      <c r="T230" s="3"/>
      <c r="U230" s="3"/>
      <c r="V230" s="3"/>
      <c r="W230" s="3"/>
      <c r="X230" s="3"/>
    </row>
    <row r="231" spans="1:24" ht="46.2" customHeight="1" thickBot="1" x14ac:dyDescent="0.35">
      <c r="A231" s="115"/>
      <c r="B231" s="320"/>
      <c r="C231" s="322" t="s">
        <v>35</v>
      </c>
      <c r="D231" s="322" t="s">
        <v>41</v>
      </c>
      <c r="E231" s="323" t="s">
        <v>60</v>
      </c>
      <c r="F231" s="318" t="s">
        <v>61</v>
      </c>
      <c r="G231" s="318" t="s">
        <v>31</v>
      </c>
      <c r="H231" s="319" t="s">
        <v>62</v>
      </c>
      <c r="I231" s="264" t="s">
        <v>103</v>
      </c>
      <c r="J231" s="266">
        <v>6</v>
      </c>
      <c r="K231" s="314"/>
      <c r="L231" s="315"/>
      <c r="M231" s="315"/>
      <c r="N231" s="315"/>
      <c r="O231" s="315"/>
      <c r="P231" s="316"/>
      <c r="Q231" s="297">
        <f>SUM(K231:P231)</f>
        <v>0</v>
      </c>
      <c r="R231" s="296">
        <f t="shared" si="10"/>
        <v>0</v>
      </c>
      <c r="S231" s="100"/>
    </row>
    <row r="232" spans="1:24" s="136" customFormat="1" ht="40.200000000000003" customHeight="1" thickBot="1" x14ac:dyDescent="0.35">
      <c r="A232" s="115"/>
      <c r="B232" s="321"/>
      <c r="C232" s="322"/>
      <c r="D232" s="322"/>
      <c r="E232" s="323"/>
      <c r="F232" s="318"/>
      <c r="G232" s="318"/>
      <c r="H232" s="319"/>
      <c r="I232" s="264" t="s">
        <v>32</v>
      </c>
      <c r="J232" s="266">
        <v>6</v>
      </c>
      <c r="K232" s="314"/>
      <c r="L232" s="315"/>
      <c r="M232" s="315"/>
      <c r="N232" s="315"/>
      <c r="O232" s="315"/>
      <c r="P232" s="316"/>
      <c r="Q232" s="297">
        <f t="shared" ref="Q232:Q239" si="13">SUM(K232:P232)</f>
        <v>0</v>
      </c>
      <c r="R232" s="256">
        <f t="shared" si="10"/>
        <v>0</v>
      </c>
      <c r="S232" s="100"/>
      <c r="T232" s="3"/>
      <c r="U232" s="3"/>
      <c r="V232" s="3"/>
      <c r="W232" s="3"/>
      <c r="X232" s="3"/>
    </row>
    <row r="233" spans="1:24" ht="114" customHeight="1" thickBot="1" x14ac:dyDescent="0.35">
      <c r="A233" s="115"/>
      <c r="B233" s="267"/>
      <c r="C233" s="270" t="s">
        <v>35</v>
      </c>
      <c r="D233" s="271" t="s">
        <v>40</v>
      </c>
      <c r="E233" s="272" t="s">
        <v>60</v>
      </c>
      <c r="F233" s="273" t="s">
        <v>61</v>
      </c>
      <c r="G233" s="264" t="s">
        <v>31</v>
      </c>
      <c r="H233" s="265" t="s">
        <v>62</v>
      </c>
      <c r="I233" s="132" t="s">
        <v>32</v>
      </c>
      <c r="J233" s="298">
        <v>6</v>
      </c>
      <c r="K233" s="388"/>
      <c r="L233" s="389"/>
      <c r="M233" s="389"/>
      <c r="N233" s="389"/>
      <c r="O233" s="389"/>
      <c r="P233" s="390"/>
      <c r="Q233" s="299">
        <f t="shared" si="13"/>
        <v>0</v>
      </c>
      <c r="R233" s="300">
        <f t="shared" si="10"/>
        <v>0</v>
      </c>
      <c r="S233" s="100"/>
    </row>
    <row r="234" spans="1:24" ht="114" customHeight="1" thickBot="1" x14ac:dyDescent="0.35">
      <c r="A234" s="115"/>
      <c r="B234" s="38"/>
      <c r="C234" s="268" t="s">
        <v>35</v>
      </c>
      <c r="D234" s="268" t="s">
        <v>59</v>
      </c>
      <c r="E234" s="269" t="s">
        <v>60</v>
      </c>
      <c r="F234" s="17" t="s">
        <v>61</v>
      </c>
      <c r="G234" s="17" t="s">
        <v>31</v>
      </c>
      <c r="H234" s="17" t="s">
        <v>62</v>
      </c>
      <c r="I234" s="17" t="s">
        <v>32</v>
      </c>
      <c r="J234" s="253">
        <v>6</v>
      </c>
      <c r="K234" s="391"/>
      <c r="L234" s="392"/>
      <c r="M234" s="392"/>
      <c r="N234" s="392"/>
      <c r="O234" s="392"/>
      <c r="P234" s="393"/>
      <c r="Q234" s="285">
        <f t="shared" si="13"/>
        <v>0</v>
      </c>
      <c r="R234" s="263">
        <f t="shared" si="10"/>
        <v>0</v>
      </c>
      <c r="S234" s="100"/>
    </row>
    <row r="235" spans="1:24" ht="114" customHeight="1" thickBot="1" x14ac:dyDescent="0.35">
      <c r="A235" s="115"/>
      <c r="B235" s="294"/>
      <c r="C235" s="271" t="s">
        <v>35</v>
      </c>
      <c r="D235" s="271" t="s">
        <v>63</v>
      </c>
      <c r="E235" s="272" t="s">
        <v>60</v>
      </c>
      <c r="F235" s="265" t="s">
        <v>61</v>
      </c>
      <c r="G235" s="265" t="s">
        <v>31</v>
      </c>
      <c r="H235" s="265" t="s">
        <v>62</v>
      </c>
      <c r="I235" s="265" t="s">
        <v>32</v>
      </c>
      <c r="J235" s="266">
        <v>6</v>
      </c>
      <c r="K235" s="314"/>
      <c r="L235" s="315"/>
      <c r="M235" s="315"/>
      <c r="N235" s="315"/>
      <c r="O235" s="315"/>
      <c r="P235" s="316"/>
      <c r="Q235" s="288">
        <f t="shared" si="13"/>
        <v>0</v>
      </c>
      <c r="R235" s="244">
        <f t="shared" si="10"/>
        <v>0</v>
      </c>
      <c r="S235" s="100"/>
    </row>
    <row r="236" spans="1:24" s="81" customFormat="1" ht="114" customHeight="1" thickBot="1" x14ac:dyDescent="0.35">
      <c r="A236" s="115"/>
      <c r="B236" s="292"/>
      <c r="C236" s="268" t="s">
        <v>35</v>
      </c>
      <c r="D236" s="293" t="s">
        <v>102</v>
      </c>
      <c r="E236" s="269" t="s">
        <v>60</v>
      </c>
      <c r="F236" s="17" t="s">
        <v>61</v>
      </c>
      <c r="G236" s="17" t="s">
        <v>31</v>
      </c>
      <c r="H236" s="17" t="s">
        <v>62</v>
      </c>
      <c r="I236" s="17" t="s">
        <v>32</v>
      </c>
      <c r="J236" s="262">
        <v>6</v>
      </c>
      <c r="K236" s="394"/>
      <c r="L236" s="395"/>
      <c r="M236" s="395"/>
      <c r="N236" s="395"/>
      <c r="O236" s="395"/>
      <c r="P236" s="396"/>
      <c r="Q236" s="283">
        <f>SUM(K236:P236)</f>
        <v>0</v>
      </c>
      <c r="R236" s="263">
        <f t="shared" si="10"/>
        <v>0</v>
      </c>
      <c r="S236" s="100"/>
      <c r="T236" s="3"/>
      <c r="U236" s="3"/>
      <c r="V236" s="3"/>
      <c r="W236" s="3"/>
      <c r="X236" s="3"/>
    </row>
    <row r="237" spans="1:24" s="136" customFormat="1" ht="114" customHeight="1" thickBot="1" x14ac:dyDescent="0.35">
      <c r="A237" s="115"/>
      <c r="B237" s="286"/>
      <c r="C237" s="271" t="s">
        <v>35</v>
      </c>
      <c r="D237" s="287" t="s">
        <v>131</v>
      </c>
      <c r="E237" s="272" t="s">
        <v>60</v>
      </c>
      <c r="F237" s="265" t="s">
        <v>61</v>
      </c>
      <c r="G237" s="265" t="s">
        <v>31</v>
      </c>
      <c r="H237" s="265" t="s">
        <v>62</v>
      </c>
      <c r="I237" s="265" t="s">
        <v>32</v>
      </c>
      <c r="J237" s="266">
        <v>6</v>
      </c>
      <c r="K237" s="314"/>
      <c r="L237" s="315"/>
      <c r="M237" s="315"/>
      <c r="N237" s="315"/>
      <c r="O237" s="315"/>
      <c r="P237" s="316"/>
      <c r="Q237" s="288">
        <f t="shared" si="13"/>
        <v>0</v>
      </c>
      <c r="R237" s="244">
        <f t="shared" si="10"/>
        <v>0</v>
      </c>
      <c r="S237" s="100"/>
      <c r="T237" s="3"/>
      <c r="U237" s="3"/>
      <c r="V237" s="3"/>
      <c r="W237" s="3"/>
      <c r="X237" s="3"/>
    </row>
    <row r="238" spans="1:24" s="81" customFormat="1" ht="114" customHeight="1" thickBot="1" x14ac:dyDescent="0.35">
      <c r="A238" s="115"/>
      <c r="B238" s="286"/>
      <c r="C238" s="271" t="s">
        <v>35</v>
      </c>
      <c r="D238" s="287" t="s">
        <v>99</v>
      </c>
      <c r="E238" s="272" t="s">
        <v>60</v>
      </c>
      <c r="F238" s="265" t="s">
        <v>61</v>
      </c>
      <c r="G238" s="265" t="s">
        <v>31</v>
      </c>
      <c r="H238" s="265" t="s">
        <v>62</v>
      </c>
      <c r="I238" s="265" t="s">
        <v>32</v>
      </c>
      <c r="J238" s="266">
        <v>6</v>
      </c>
      <c r="K238" s="314"/>
      <c r="L238" s="315"/>
      <c r="M238" s="315"/>
      <c r="N238" s="315"/>
      <c r="O238" s="315"/>
      <c r="P238" s="316"/>
      <c r="Q238" s="288">
        <f t="shared" si="13"/>
        <v>0</v>
      </c>
      <c r="R238" s="244">
        <f t="shared" si="10"/>
        <v>0</v>
      </c>
      <c r="S238" s="100"/>
      <c r="T238" s="3"/>
      <c r="U238" s="3"/>
      <c r="V238" s="3"/>
      <c r="W238" s="3"/>
      <c r="X238" s="3"/>
    </row>
    <row r="239" spans="1:24" ht="114" customHeight="1" thickBot="1" x14ac:dyDescent="0.35">
      <c r="A239" s="115"/>
      <c r="B239" s="289"/>
      <c r="C239" s="287" t="s">
        <v>35</v>
      </c>
      <c r="D239" s="287" t="s">
        <v>57</v>
      </c>
      <c r="E239" s="272" t="s">
        <v>60</v>
      </c>
      <c r="F239" s="273" t="s">
        <v>61</v>
      </c>
      <c r="G239" s="243" t="s">
        <v>31</v>
      </c>
      <c r="H239" s="290" t="s">
        <v>62</v>
      </c>
      <c r="I239" s="291" t="s">
        <v>97</v>
      </c>
      <c r="J239" s="266">
        <v>6</v>
      </c>
      <c r="K239" s="314"/>
      <c r="L239" s="315"/>
      <c r="M239" s="315"/>
      <c r="N239" s="315"/>
      <c r="O239" s="315"/>
      <c r="P239" s="316"/>
      <c r="Q239" s="288">
        <f t="shared" si="13"/>
        <v>0</v>
      </c>
      <c r="R239" s="244">
        <f t="shared" si="10"/>
        <v>0</v>
      </c>
      <c r="S239" s="100"/>
    </row>
    <row r="240" spans="1:24" s="41" customFormat="1" ht="14.4" customHeight="1" x14ac:dyDescent="0.3">
      <c r="A240" s="111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40"/>
      <c r="S240" s="40"/>
      <c r="T240" s="40"/>
      <c r="U240" s="40"/>
      <c r="V240" s="40"/>
      <c r="W240" s="40"/>
      <c r="X240" s="40"/>
    </row>
    <row r="241" spans="1:24" s="41" customFormat="1" x14ac:dyDescent="0.3">
      <c r="A241" s="111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40"/>
      <c r="S241" s="40"/>
      <c r="T241" s="40"/>
      <c r="U241" s="40"/>
      <c r="V241" s="40"/>
      <c r="W241" s="40"/>
      <c r="X241" s="40"/>
    </row>
    <row r="242" spans="1:24" s="41" customFormat="1" x14ac:dyDescent="0.3">
      <c r="A242" s="111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40"/>
      <c r="S242" s="40"/>
      <c r="T242" s="40"/>
      <c r="U242" s="40"/>
      <c r="V242" s="40"/>
      <c r="W242" s="40"/>
      <c r="X242" s="40"/>
    </row>
    <row r="243" spans="1:24" s="41" customFormat="1" x14ac:dyDescent="0.3">
      <c r="A243" s="111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40"/>
      <c r="S243" s="40"/>
      <c r="T243" s="40"/>
      <c r="U243" s="40"/>
      <c r="V243" s="40"/>
      <c r="W243" s="40"/>
      <c r="X243" s="40"/>
    </row>
    <row r="244" spans="1:24" s="41" customFormat="1" x14ac:dyDescent="0.3">
      <c r="A244" s="111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40"/>
      <c r="S244" s="40"/>
      <c r="T244" s="40"/>
      <c r="U244" s="40"/>
      <c r="V244" s="40"/>
      <c r="W244" s="40"/>
      <c r="X244" s="40"/>
    </row>
    <row r="245" spans="1:24" s="41" customFormat="1" x14ac:dyDescent="0.3">
      <c r="A245" s="111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40"/>
      <c r="S245" s="40"/>
      <c r="T245" s="40"/>
      <c r="U245" s="40"/>
      <c r="V245" s="40"/>
      <c r="W245" s="40"/>
      <c r="X245" s="40"/>
    </row>
    <row r="246" spans="1:24" s="41" customFormat="1" x14ac:dyDescent="0.3">
      <c r="A246" s="111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40"/>
      <c r="S246" s="40"/>
      <c r="T246" s="40"/>
      <c r="U246" s="40"/>
      <c r="V246" s="40"/>
      <c r="W246" s="40"/>
      <c r="X246" s="40"/>
    </row>
    <row r="247" spans="1:24" s="41" customFormat="1" x14ac:dyDescent="0.3">
      <c r="A247" s="111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40"/>
      <c r="S247" s="40"/>
      <c r="T247" s="40"/>
      <c r="U247" s="40"/>
      <c r="V247" s="40"/>
      <c r="W247" s="40"/>
      <c r="X247" s="40"/>
    </row>
    <row r="248" spans="1:24" s="41" customFormat="1" x14ac:dyDescent="0.3">
      <c r="A248" s="111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40"/>
      <c r="S248" s="40"/>
      <c r="T248" s="40"/>
      <c r="U248" s="40"/>
      <c r="V248" s="40"/>
      <c r="W248" s="40"/>
      <c r="X248" s="40"/>
    </row>
    <row r="249" spans="1:24" s="41" customFormat="1" x14ac:dyDescent="0.3">
      <c r="A249" s="111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40"/>
      <c r="S249" s="40"/>
      <c r="T249" s="40"/>
      <c r="U249" s="40"/>
      <c r="V249" s="40"/>
      <c r="W249" s="40"/>
      <c r="X249" s="40"/>
    </row>
    <row r="250" spans="1:24" s="41" customFormat="1" x14ac:dyDescent="0.3">
      <c r="A250" s="111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40"/>
      <c r="S250" s="40"/>
      <c r="T250" s="40"/>
      <c r="U250" s="40"/>
      <c r="V250" s="40"/>
      <c r="W250" s="40"/>
      <c r="X250" s="40"/>
    </row>
    <row r="251" spans="1:24" s="41" customFormat="1" x14ac:dyDescent="0.3">
      <c r="A251" s="111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40"/>
      <c r="S251" s="40"/>
      <c r="T251" s="40"/>
      <c r="U251" s="40"/>
      <c r="V251" s="40"/>
      <c r="W251" s="40"/>
      <c r="X251" s="40"/>
    </row>
    <row r="252" spans="1:24" s="41" customFormat="1" x14ac:dyDescent="0.3">
      <c r="A252" s="111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40"/>
      <c r="S252" s="40"/>
      <c r="T252" s="40"/>
      <c r="U252" s="40"/>
      <c r="V252" s="40"/>
      <c r="W252" s="40"/>
      <c r="X252" s="40"/>
    </row>
    <row r="253" spans="1:24" s="41" customFormat="1" x14ac:dyDescent="0.3">
      <c r="A253" s="111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40"/>
      <c r="S253" s="40"/>
      <c r="T253" s="40"/>
      <c r="U253" s="40"/>
      <c r="V253" s="40"/>
      <c r="W253" s="40"/>
      <c r="X253" s="40"/>
    </row>
    <row r="254" spans="1:24" s="41" customFormat="1" x14ac:dyDescent="0.3">
      <c r="A254" s="111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40"/>
      <c r="S254" s="40"/>
      <c r="T254" s="40"/>
      <c r="U254" s="40"/>
      <c r="V254" s="40"/>
      <c r="W254" s="40"/>
      <c r="X254" s="40"/>
    </row>
    <row r="255" spans="1:24" s="41" customFormat="1" x14ac:dyDescent="0.3">
      <c r="A255" s="111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40"/>
      <c r="S255" s="40"/>
      <c r="T255" s="40"/>
      <c r="U255" s="40"/>
      <c r="V255" s="40"/>
      <c r="W255" s="40"/>
      <c r="X255" s="40"/>
    </row>
    <row r="256" spans="1:24" s="41" customFormat="1" x14ac:dyDescent="0.3">
      <c r="A256" s="111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40"/>
      <c r="S256" s="40"/>
      <c r="T256" s="40"/>
      <c r="U256" s="40"/>
      <c r="V256" s="40"/>
      <c r="W256" s="40"/>
      <c r="X256" s="40"/>
    </row>
    <row r="257" spans="1:24" s="41" customFormat="1" x14ac:dyDescent="0.3">
      <c r="A257" s="111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40"/>
      <c r="S257" s="40"/>
      <c r="T257" s="40"/>
      <c r="U257" s="40"/>
      <c r="V257" s="40"/>
      <c r="W257" s="40"/>
      <c r="X257" s="40"/>
    </row>
    <row r="258" spans="1:24" s="41" customFormat="1" x14ac:dyDescent="0.3">
      <c r="A258" s="111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40"/>
      <c r="S258" s="40"/>
      <c r="T258" s="40"/>
      <c r="U258" s="40"/>
      <c r="V258" s="40"/>
      <c r="W258" s="40"/>
      <c r="X258" s="40"/>
    </row>
    <row r="259" spans="1:24" s="41" customFormat="1" x14ac:dyDescent="0.3">
      <c r="A259" s="111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40"/>
      <c r="S259" s="40"/>
      <c r="T259" s="40"/>
      <c r="U259" s="40"/>
      <c r="V259" s="40"/>
      <c r="W259" s="40"/>
      <c r="X259" s="40"/>
    </row>
    <row r="260" spans="1:24" s="41" customFormat="1" x14ac:dyDescent="0.3">
      <c r="A260" s="111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40"/>
      <c r="S260" s="40"/>
      <c r="T260" s="40"/>
      <c r="U260" s="40"/>
      <c r="V260" s="40"/>
      <c r="W260" s="40"/>
      <c r="X260" s="40"/>
    </row>
    <row r="261" spans="1:24" s="41" customFormat="1" x14ac:dyDescent="0.3">
      <c r="A261" s="111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40"/>
      <c r="S261" s="40"/>
      <c r="T261" s="40"/>
      <c r="U261" s="40"/>
      <c r="V261" s="40"/>
      <c r="W261" s="40"/>
      <c r="X261" s="40"/>
    </row>
    <row r="262" spans="1:24" s="41" customFormat="1" x14ac:dyDescent="0.3">
      <c r="A262" s="111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40"/>
      <c r="S262" s="40"/>
      <c r="T262" s="40"/>
      <c r="U262" s="40"/>
      <c r="V262" s="40"/>
      <c r="W262" s="40"/>
      <c r="X262" s="40"/>
    </row>
    <row r="263" spans="1:24" s="41" customFormat="1" x14ac:dyDescent="0.3">
      <c r="A263" s="111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40"/>
      <c r="S263" s="40"/>
      <c r="T263" s="40"/>
      <c r="U263" s="40"/>
      <c r="V263" s="40"/>
      <c r="W263" s="40"/>
      <c r="X263" s="40"/>
    </row>
    <row r="264" spans="1:24" s="41" customFormat="1" x14ac:dyDescent="0.3">
      <c r="A264" s="111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40"/>
      <c r="S264" s="40"/>
      <c r="T264" s="40"/>
      <c r="U264" s="40"/>
      <c r="V264" s="40"/>
      <c r="W264" s="40"/>
      <c r="X264" s="40"/>
    </row>
    <row r="265" spans="1:24" s="41" customFormat="1" x14ac:dyDescent="0.3">
      <c r="A265" s="111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40"/>
      <c r="S265" s="40"/>
      <c r="T265" s="40"/>
      <c r="U265" s="40"/>
      <c r="V265" s="40"/>
      <c r="W265" s="40"/>
      <c r="X265" s="40"/>
    </row>
    <row r="266" spans="1:24" s="41" customFormat="1" x14ac:dyDescent="0.3">
      <c r="A266" s="111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40"/>
      <c r="S266" s="40"/>
      <c r="T266" s="40"/>
      <c r="U266" s="40"/>
      <c r="V266" s="40"/>
      <c r="W266" s="40"/>
      <c r="X266" s="40"/>
    </row>
    <row r="267" spans="1:24" s="41" customFormat="1" x14ac:dyDescent="0.3">
      <c r="A267" s="111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40"/>
      <c r="S267" s="40"/>
      <c r="T267" s="40"/>
      <c r="U267" s="40"/>
      <c r="V267" s="40"/>
      <c r="W267" s="40"/>
      <c r="X267" s="40"/>
    </row>
    <row r="268" spans="1:24" s="41" customFormat="1" x14ac:dyDescent="0.3">
      <c r="A268" s="111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40"/>
      <c r="S268" s="40"/>
      <c r="T268" s="40"/>
      <c r="U268" s="40"/>
      <c r="V268" s="40"/>
      <c r="W268" s="40"/>
      <c r="X268" s="40"/>
    </row>
    <row r="269" spans="1:24" s="41" customFormat="1" x14ac:dyDescent="0.3">
      <c r="A269" s="111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40"/>
      <c r="S269" s="40"/>
      <c r="T269" s="40"/>
      <c r="U269" s="40"/>
      <c r="V269" s="40"/>
      <c r="W269" s="40"/>
      <c r="X269" s="40"/>
    </row>
    <row r="270" spans="1:24" s="41" customFormat="1" x14ac:dyDescent="0.3">
      <c r="A270" s="111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40"/>
      <c r="S270" s="40"/>
      <c r="T270" s="40"/>
      <c r="U270" s="40"/>
      <c r="V270" s="40"/>
      <c r="W270" s="40"/>
      <c r="X270" s="40"/>
    </row>
    <row r="271" spans="1:24" s="41" customFormat="1" x14ac:dyDescent="0.3">
      <c r="A271" s="111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40"/>
      <c r="S271" s="40"/>
      <c r="T271" s="40"/>
      <c r="U271" s="40"/>
      <c r="V271" s="40"/>
      <c r="W271" s="40"/>
      <c r="X271" s="40"/>
    </row>
    <row r="272" spans="1:24" s="41" customFormat="1" x14ac:dyDescent="0.3">
      <c r="A272" s="111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40"/>
      <c r="S272" s="40"/>
      <c r="T272" s="40"/>
      <c r="U272" s="40"/>
      <c r="V272" s="40"/>
      <c r="W272" s="40"/>
      <c r="X272" s="40"/>
    </row>
    <row r="273" spans="1:24" s="41" customFormat="1" x14ac:dyDescent="0.3">
      <c r="A273" s="111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40"/>
      <c r="S273" s="40"/>
      <c r="T273" s="40"/>
      <c r="U273" s="40"/>
      <c r="V273" s="40"/>
      <c r="W273" s="40"/>
      <c r="X273" s="40"/>
    </row>
    <row r="274" spans="1:24" s="41" customFormat="1" x14ac:dyDescent="0.3">
      <c r="A274" s="111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40"/>
      <c r="S274" s="40"/>
      <c r="T274" s="40"/>
      <c r="U274" s="40"/>
      <c r="V274" s="40"/>
      <c r="W274" s="40"/>
      <c r="X274" s="40"/>
    </row>
    <row r="275" spans="1:24" s="41" customFormat="1" x14ac:dyDescent="0.3">
      <c r="A275" s="111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40"/>
      <c r="S275" s="40"/>
      <c r="T275" s="40"/>
      <c r="U275" s="40"/>
      <c r="V275" s="40"/>
      <c r="W275" s="40"/>
      <c r="X275" s="40"/>
    </row>
    <row r="276" spans="1:24" s="41" customFormat="1" x14ac:dyDescent="0.3">
      <c r="A276" s="111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40"/>
      <c r="S276" s="40"/>
      <c r="T276" s="40"/>
      <c r="U276" s="40"/>
      <c r="V276" s="40"/>
      <c r="W276" s="40"/>
      <c r="X276" s="40"/>
    </row>
    <row r="277" spans="1:24" s="41" customFormat="1" x14ac:dyDescent="0.3">
      <c r="A277" s="111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40"/>
      <c r="S277" s="40"/>
      <c r="T277" s="40"/>
      <c r="U277" s="40"/>
      <c r="V277" s="40"/>
      <c r="W277" s="40"/>
      <c r="X277" s="40"/>
    </row>
    <row r="278" spans="1:24" s="41" customFormat="1" x14ac:dyDescent="0.3">
      <c r="A278" s="111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40"/>
      <c r="S278" s="40"/>
      <c r="T278" s="40"/>
      <c r="U278" s="40"/>
      <c r="V278" s="40"/>
      <c r="W278" s="40"/>
      <c r="X278" s="40"/>
    </row>
    <row r="279" spans="1:24" s="41" customFormat="1" x14ac:dyDescent="0.3">
      <c r="A279" s="111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40"/>
      <c r="S279" s="40"/>
      <c r="T279" s="40"/>
      <c r="U279" s="40"/>
      <c r="V279" s="40"/>
      <c r="W279" s="40"/>
      <c r="X279" s="40"/>
    </row>
    <row r="280" spans="1:24" s="41" customFormat="1" x14ac:dyDescent="0.3">
      <c r="A280" s="111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40"/>
      <c r="S280" s="40"/>
      <c r="T280" s="40"/>
      <c r="U280" s="40"/>
      <c r="V280" s="40"/>
      <c r="W280" s="40"/>
      <c r="X280" s="40"/>
    </row>
    <row r="281" spans="1:24" s="41" customFormat="1" x14ac:dyDescent="0.3">
      <c r="A281" s="111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40"/>
      <c r="S281" s="40"/>
      <c r="T281" s="40"/>
      <c r="U281" s="40"/>
      <c r="V281" s="40"/>
      <c r="W281" s="40"/>
      <c r="X281" s="40"/>
    </row>
    <row r="282" spans="1:24" s="41" customFormat="1" x14ac:dyDescent="0.3">
      <c r="A282" s="111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40"/>
      <c r="S282" s="40"/>
      <c r="T282" s="40"/>
      <c r="U282" s="40"/>
      <c r="V282" s="40"/>
      <c r="W282" s="40"/>
      <c r="X282" s="40"/>
    </row>
    <row r="283" spans="1:24" s="41" customFormat="1" x14ac:dyDescent="0.3">
      <c r="A283" s="111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40"/>
      <c r="S283" s="40"/>
      <c r="T283" s="40"/>
      <c r="U283" s="40"/>
      <c r="V283" s="40"/>
      <c r="W283" s="40"/>
      <c r="X283" s="40"/>
    </row>
    <row r="284" spans="1:24" s="41" customFormat="1" x14ac:dyDescent="0.3">
      <c r="A284" s="111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40"/>
      <c r="S284" s="40"/>
      <c r="T284" s="40"/>
      <c r="U284" s="40"/>
      <c r="V284" s="40"/>
      <c r="W284" s="40"/>
      <c r="X284" s="40"/>
    </row>
    <row r="285" spans="1:24" s="41" customFormat="1" x14ac:dyDescent="0.3">
      <c r="A285" s="111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40"/>
      <c r="S285" s="40"/>
      <c r="T285" s="40"/>
      <c r="U285" s="40"/>
      <c r="V285" s="40"/>
      <c r="W285" s="40"/>
      <c r="X285" s="40"/>
    </row>
    <row r="286" spans="1:24" s="41" customFormat="1" x14ac:dyDescent="0.3">
      <c r="A286" s="111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40"/>
      <c r="S286" s="40"/>
      <c r="T286" s="40"/>
      <c r="U286" s="40"/>
      <c r="V286" s="40"/>
      <c r="W286" s="40"/>
      <c r="X286" s="40"/>
    </row>
    <row r="287" spans="1:24" s="41" customFormat="1" x14ac:dyDescent="0.3">
      <c r="A287" s="111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40"/>
      <c r="S287" s="40"/>
      <c r="T287" s="40"/>
      <c r="U287" s="40"/>
      <c r="V287" s="40"/>
      <c r="W287" s="40"/>
      <c r="X287" s="40"/>
    </row>
    <row r="288" spans="1:24" s="41" customFormat="1" x14ac:dyDescent="0.3">
      <c r="A288" s="111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40"/>
      <c r="S288" s="40"/>
      <c r="T288" s="40"/>
      <c r="U288" s="40"/>
      <c r="V288" s="40"/>
      <c r="W288" s="40"/>
      <c r="X288" s="40"/>
    </row>
    <row r="289" spans="1:24" s="41" customFormat="1" x14ac:dyDescent="0.3">
      <c r="A289" s="111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40"/>
      <c r="S289" s="40"/>
      <c r="T289" s="40"/>
      <c r="U289" s="40"/>
      <c r="V289" s="40"/>
      <c r="W289" s="40"/>
      <c r="X289" s="40"/>
    </row>
    <row r="290" spans="1:24" s="41" customFormat="1" x14ac:dyDescent="0.3">
      <c r="A290" s="111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40"/>
      <c r="S290" s="40"/>
      <c r="T290" s="40"/>
      <c r="U290" s="40"/>
      <c r="V290" s="40"/>
      <c r="W290" s="40"/>
      <c r="X290" s="40"/>
    </row>
    <row r="291" spans="1:24" s="41" customFormat="1" x14ac:dyDescent="0.3">
      <c r="A291" s="111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40"/>
      <c r="S291" s="40"/>
      <c r="T291" s="40"/>
      <c r="U291" s="40"/>
      <c r="V291" s="40"/>
      <c r="W291" s="40"/>
      <c r="X291" s="40"/>
    </row>
    <row r="292" spans="1:24" s="41" customFormat="1" x14ac:dyDescent="0.3">
      <c r="A292" s="111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40"/>
      <c r="S292" s="40"/>
      <c r="T292" s="40"/>
      <c r="U292" s="40"/>
      <c r="V292" s="40"/>
      <c r="W292" s="40"/>
      <c r="X292" s="40"/>
    </row>
    <row r="293" spans="1:24" s="41" customFormat="1" x14ac:dyDescent="0.3">
      <c r="A293" s="111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40"/>
      <c r="S293" s="40"/>
      <c r="T293" s="40"/>
      <c r="U293" s="40"/>
      <c r="V293" s="40"/>
      <c r="W293" s="40"/>
      <c r="X293" s="40"/>
    </row>
    <row r="294" spans="1:24" s="41" customFormat="1" x14ac:dyDescent="0.3">
      <c r="A294" s="111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40"/>
      <c r="S294" s="40"/>
      <c r="T294" s="40"/>
      <c r="U294" s="40"/>
      <c r="V294" s="40"/>
      <c r="W294" s="40"/>
      <c r="X294" s="40"/>
    </row>
    <row r="295" spans="1:24" s="41" customFormat="1" x14ac:dyDescent="0.3">
      <c r="A295" s="111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40"/>
      <c r="S295" s="40"/>
      <c r="T295" s="40"/>
      <c r="U295" s="40"/>
      <c r="V295" s="40"/>
      <c r="W295" s="40"/>
      <c r="X295" s="40"/>
    </row>
    <row r="296" spans="1:24" s="41" customFormat="1" x14ac:dyDescent="0.3">
      <c r="A296" s="111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40"/>
      <c r="S296" s="40"/>
      <c r="T296" s="40"/>
      <c r="U296" s="40"/>
      <c r="V296" s="40"/>
      <c r="W296" s="40"/>
      <c r="X296" s="40"/>
    </row>
    <row r="297" spans="1:24" s="41" customFormat="1" x14ac:dyDescent="0.3">
      <c r="A297" s="111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40"/>
      <c r="S297" s="40"/>
      <c r="T297" s="40"/>
      <c r="U297" s="40"/>
      <c r="V297" s="40"/>
      <c r="W297" s="40"/>
      <c r="X297" s="40"/>
    </row>
    <row r="298" spans="1:24" s="41" customFormat="1" x14ac:dyDescent="0.3">
      <c r="A298" s="111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40"/>
      <c r="S298" s="40"/>
      <c r="T298" s="40"/>
      <c r="U298" s="40"/>
      <c r="V298" s="40"/>
      <c r="W298" s="40"/>
      <c r="X298" s="40"/>
    </row>
    <row r="299" spans="1:24" s="41" customFormat="1" x14ac:dyDescent="0.3">
      <c r="A299" s="111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40"/>
      <c r="S299" s="40"/>
      <c r="T299" s="40"/>
      <c r="U299" s="40"/>
      <c r="V299" s="40"/>
      <c r="W299" s="40"/>
      <c r="X299" s="40"/>
    </row>
    <row r="300" spans="1:24" s="41" customFormat="1" x14ac:dyDescent="0.3">
      <c r="A300" s="111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40"/>
      <c r="S300" s="40"/>
      <c r="T300" s="40"/>
      <c r="U300" s="40"/>
      <c r="V300" s="40"/>
      <c r="W300" s="40"/>
      <c r="X300" s="40"/>
    </row>
    <row r="301" spans="1:24" s="41" customFormat="1" x14ac:dyDescent="0.3">
      <c r="A301" s="111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40"/>
      <c r="S301" s="40"/>
      <c r="T301" s="40"/>
      <c r="U301" s="40"/>
      <c r="V301" s="40"/>
      <c r="W301" s="40"/>
      <c r="X301" s="40"/>
    </row>
    <row r="302" spans="1:24" s="41" customFormat="1" x14ac:dyDescent="0.3">
      <c r="A302" s="111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40"/>
      <c r="S302" s="40"/>
      <c r="T302" s="40"/>
      <c r="U302" s="40"/>
      <c r="V302" s="40"/>
      <c r="W302" s="40"/>
      <c r="X302" s="40"/>
    </row>
    <row r="303" spans="1:24" s="41" customFormat="1" x14ac:dyDescent="0.3">
      <c r="A303" s="111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40"/>
      <c r="S303" s="40"/>
      <c r="T303" s="40"/>
      <c r="U303" s="40"/>
      <c r="V303" s="40"/>
      <c r="W303" s="40"/>
      <c r="X303" s="40"/>
    </row>
    <row r="304" spans="1:24" s="41" customFormat="1" x14ac:dyDescent="0.3">
      <c r="A304" s="111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40"/>
      <c r="S304" s="40"/>
      <c r="T304" s="40"/>
      <c r="U304" s="40"/>
      <c r="V304" s="40"/>
      <c r="W304" s="40"/>
      <c r="X304" s="40"/>
    </row>
    <row r="305" spans="1:24" s="41" customFormat="1" x14ac:dyDescent="0.3">
      <c r="A305" s="111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40"/>
      <c r="S305" s="40"/>
      <c r="T305" s="40"/>
      <c r="U305" s="40"/>
      <c r="V305" s="40"/>
      <c r="W305" s="40"/>
      <c r="X305" s="40"/>
    </row>
    <row r="306" spans="1:24" s="41" customFormat="1" x14ac:dyDescent="0.3">
      <c r="A306" s="111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40"/>
      <c r="S306" s="40"/>
      <c r="T306" s="40"/>
      <c r="U306" s="40"/>
      <c r="V306" s="40"/>
      <c r="W306" s="40"/>
      <c r="X306" s="40"/>
    </row>
    <row r="307" spans="1:24" s="41" customFormat="1" x14ac:dyDescent="0.3">
      <c r="A307" s="111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40"/>
      <c r="S307" s="40"/>
      <c r="T307" s="40"/>
      <c r="U307" s="40"/>
      <c r="V307" s="40"/>
      <c r="W307" s="40"/>
      <c r="X307" s="40"/>
    </row>
    <row r="308" spans="1:24" s="41" customFormat="1" x14ac:dyDescent="0.3">
      <c r="A308" s="111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40"/>
      <c r="S308" s="40"/>
      <c r="T308" s="40"/>
      <c r="U308" s="40"/>
      <c r="V308" s="40"/>
      <c r="W308" s="40"/>
      <c r="X308" s="40"/>
    </row>
    <row r="309" spans="1:24" s="41" customFormat="1" x14ac:dyDescent="0.3">
      <c r="A309" s="111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40"/>
      <c r="S309" s="40"/>
      <c r="T309" s="40"/>
      <c r="U309" s="40"/>
      <c r="V309" s="40"/>
      <c r="W309" s="40"/>
      <c r="X309" s="40"/>
    </row>
    <row r="310" spans="1:24" s="41" customFormat="1" x14ac:dyDescent="0.3">
      <c r="A310" s="111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40"/>
      <c r="S310" s="40"/>
      <c r="T310" s="40"/>
      <c r="U310" s="40"/>
      <c r="V310" s="40"/>
      <c r="W310" s="40"/>
      <c r="X310" s="40"/>
    </row>
    <row r="311" spans="1:24" s="41" customFormat="1" x14ac:dyDescent="0.3">
      <c r="A311" s="111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40"/>
      <c r="S311" s="40"/>
      <c r="T311" s="40"/>
      <c r="U311" s="40"/>
      <c r="V311" s="40"/>
      <c r="W311" s="40"/>
      <c r="X311" s="40"/>
    </row>
    <row r="312" spans="1:24" s="41" customFormat="1" x14ac:dyDescent="0.3">
      <c r="A312" s="111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40"/>
      <c r="S312" s="40"/>
      <c r="T312" s="40"/>
      <c r="U312" s="40"/>
      <c r="V312" s="40"/>
      <c r="W312" s="40"/>
      <c r="X312" s="40"/>
    </row>
    <row r="313" spans="1:24" s="41" customFormat="1" x14ac:dyDescent="0.3">
      <c r="A313" s="111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40"/>
      <c r="S313" s="40"/>
      <c r="T313" s="40"/>
      <c r="U313" s="40"/>
      <c r="V313" s="40"/>
      <c r="W313" s="40"/>
      <c r="X313" s="40"/>
    </row>
    <row r="314" spans="1:24" s="41" customFormat="1" x14ac:dyDescent="0.3">
      <c r="A314" s="111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40"/>
      <c r="S314" s="40"/>
      <c r="T314" s="40"/>
      <c r="U314" s="40"/>
      <c r="V314" s="40"/>
      <c r="W314" s="40"/>
      <c r="X314" s="40"/>
    </row>
  </sheetData>
  <mergeCells count="115">
    <mergeCell ref="K233:P233"/>
    <mergeCell ref="K234:P234"/>
    <mergeCell ref="K235:P235"/>
    <mergeCell ref="K236:P236"/>
    <mergeCell ref="K237:P237"/>
    <mergeCell ref="K238:P238"/>
    <mergeCell ref="K239:P239"/>
    <mergeCell ref="K206:P206"/>
    <mergeCell ref="B168:B177"/>
    <mergeCell ref="B178:B185"/>
    <mergeCell ref="B220:B224"/>
    <mergeCell ref="B225:B229"/>
    <mergeCell ref="B214:B219"/>
    <mergeCell ref="B196:B205"/>
    <mergeCell ref="B186:B195"/>
    <mergeCell ref="K232:P232"/>
    <mergeCell ref="A84:A93"/>
    <mergeCell ref="B84:B93"/>
    <mergeCell ref="B48:B49"/>
    <mergeCell ref="A50:A57"/>
    <mergeCell ref="B50:B57"/>
    <mergeCell ref="B158:B167"/>
    <mergeCell ref="A94:A103"/>
    <mergeCell ref="B94:B103"/>
    <mergeCell ref="A104:A113"/>
    <mergeCell ref="B104:B113"/>
    <mergeCell ref="A114:A123"/>
    <mergeCell ref="B114:B123"/>
    <mergeCell ref="A124:A133"/>
    <mergeCell ref="B124:B133"/>
    <mergeCell ref="A134:A143"/>
    <mergeCell ref="B134:B143"/>
    <mergeCell ref="A144:A147"/>
    <mergeCell ref="B144:B147"/>
    <mergeCell ref="A148:A157"/>
    <mergeCell ref="B148:B157"/>
    <mergeCell ref="A158:A167"/>
    <mergeCell ref="Q3:R3"/>
    <mergeCell ref="E4:J4"/>
    <mergeCell ref="Q4:R4"/>
    <mergeCell ref="E5:J5"/>
    <mergeCell ref="Q5:R5"/>
    <mergeCell ref="Q6:R7"/>
    <mergeCell ref="B18:B19"/>
    <mergeCell ref="A74:A83"/>
    <mergeCell ref="B74:B83"/>
    <mergeCell ref="A64:A73"/>
    <mergeCell ref="B64:B73"/>
    <mergeCell ref="A46:A47"/>
    <mergeCell ref="B46:B47"/>
    <mergeCell ref="A48:A49"/>
    <mergeCell ref="B12:B13"/>
    <mergeCell ref="C12:C13"/>
    <mergeCell ref="D12:D13"/>
    <mergeCell ref="B14:B15"/>
    <mergeCell ref="C14:C15"/>
    <mergeCell ref="D14:D15"/>
    <mergeCell ref="B16:B17"/>
    <mergeCell ref="C46:C47"/>
    <mergeCell ref="C48:C49"/>
    <mergeCell ref="E9:J9"/>
    <mergeCell ref="E2:J2"/>
    <mergeCell ref="E3:J3"/>
    <mergeCell ref="F6:H6"/>
    <mergeCell ref="I6:J6"/>
    <mergeCell ref="E7:J7"/>
    <mergeCell ref="C16:C17"/>
    <mergeCell ref="D16:D17"/>
    <mergeCell ref="A20:A25"/>
    <mergeCell ref="B20:B25"/>
    <mergeCell ref="A58:A63"/>
    <mergeCell ref="B58:B63"/>
    <mergeCell ref="A36:A39"/>
    <mergeCell ref="B36:B39"/>
    <mergeCell ref="A40:A45"/>
    <mergeCell ref="B40:B45"/>
    <mergeCell ref="A26:A35"/>
    <mergeCell ref="B26:B35"/>
    <mergeCell ref="K207:P207"/>
    <mergeCell ref="K208:P208"/>
    <mergeCell ref="K209:P209"/>
    <mergeCell ref="K210:P210"/>
    <mergeCell ref="K211:P211"/>
    <mergeCell ref="G231:G232"/>
    <mergeCell ref="H231:H232"/>
    <mergeCell ref="B231:B232"/>
    <mergeCell ref="C231:C232"/>
    <mergeCell ref="D231:D232"/>
    <mergeCell ref="E231:E232"/>
    <mergeCell ref="F231:F232"/>
    <mergeCell ref="C220:C224"/>
    <mergeCell ref="C214:C219"/>
    <mergeCell ref="C225:C229"/>
    <mergeCell ref="B207:B213"/>
    <mergeCell ref="C207:C213"/>
    <mergeCell ref="K217:P217"/>
    <mergeCell ref="K218:P218"/>
    <mergeCell ref="K219:P219"/>
    <mergeCell ref="K220:P220"/>
    <mergeCell ref="K221:P221"/>
    <mergeCell ref="K212:P212"/>
    <mergeCell ref="K213:P213"/>
    <mergeCell ref="K214:P214"/>
    <mergeCell ref="K215:P215"/>
    <mergeCell ref="K216:P216"/>
    <mergeCell ref="K227:P227"/>
    <mergeCell ref="K228:P228"/>
    <mergeCell ref="K229:P229"/>
    <mergeCell ref="K230:P230"/>
    <mergeCell ref="K231:P231"/>
    <mergeCell ref="K222:P222"/>
    <mergeCell ref="K223:P223"/>
    <mergeCell ref="K224:P224"/>
    <mergeCell ref="K225:P225"/>
    <mergeCell ref="K226:P226"/>
  </mergeCells>
  <pageMargins left="0.23622047244094491" right="0.23622047244094491" top="0.74803149606299213" bottom="0.74803149606299213" header="0.31496062992125984" footer="0.31496062992125984"/>
  <pageSetup paperSize="8" scale="2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43"/>
  <sheetViews>
    <sheetView topLeftCell="A165" workbookViewId="0">
      <selection activeCell="G165" sqref="G165"/>
    </sheetView>
  </sheetViews>
  <sheetFormatPr defaultRowHeight="14.4" x14ac:dyDescent="0.3"/>
  <cols>
    <col min="1" max="1" width="15.77734375" style="14" bestFit="1" customWidth="1"/>
    <col min="2" max="2" width="23.5546875" style="14" bestFit="1" customWidth="1"/>
    <col min="3" max="15" width="9.44140625" style="14" customWidth="1"/>
    <col min="16" max="16" width="9.44140625" style="3" customWidth="1"/>
    <col min="17" max="17" width="22.21875" style="3" customWidth="1"/>
    <col min="18" max="22" width="8.88671875" style="3" customWidth="1"/>
    <col min="23" max="23" width="8.88671875" customWidth="1"/>
  </cols>
  <sheetData>
    <row r="1" spans="1:16" x14ac:dyDescent="0.3">
      <c r="A1" s="42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30"/>
    </row>
    <row r="2" spans="1:16" ht="25.8" x14ac:dyDescent="0.3">
      <c r="A2" s="42"/>
      <c r="B2" s="231"/>
      <c r="C2" s="409" t="s">
        <v>64</v>
      </c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231"/>
      <c r="P2" s="231"/>
    </row>
    <row r="3" spans="1:16" x14ac:dyDescent="0.3">
      <c r="A3" s="42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30"/>
    </row>
    <row r="4" spans="1:16" x14ac:dyDescent="0.3">
      <c r="A4" s="42"/>
      <c r="B4" s="229"/>
      <c r="C4" s="410" t="s">
        <v>65</v>
      </c>
      <c r="D4" s="410"/>
      <c r="E4" s="410"/>
      <c r="F4" s="410"/>
      <c r="G4" s="410"/>
      <c r="H4" s="410"/>
      <c r="I4" s="301"/>
      <c r="J4" s="411"/>
      <c r="K4" s="411"/>
      <c r="L4" s="411"/>
      <c r="M4" s="411"/>
      <c r="N4" s="411"/>
      <c r="O4" s="229"/>
      <c r="P4" s="230"/>
    </row>
    <row r="5" spans="1:16" ht="15.6" x14ac:dyDescent="0.3">
      <c r="A5" s="42"/>
      <c r="B5" s="232" t="s">
        <v>2</v>
      </c>
      <c r="C5" s="412">
        <f>+'Modulo_D''Ordine_AI26'!E3</f>
        <v>0</v>
      </c>
      <c r="D5" s="412"/>
      <c r="E5" s="412"/>
      <c r="F5" s="412"/>
      <c r="G5" s="412"/>
      <c r="H5" s="412"/>
      <c r="I5" s="302"/>
      <c r="J5" s="232" t="s">
        <v>66</v>
      </c>
      <c r="K5" s="43"/>
      <c r="L5" s="229"/>
      <c r="M5" s="229"/>
      <c r="N5" s="232" t="s">
        <v>25</v>
      </c>
      <c r="O5" s="413">
        <f>SUM(O14:O723)</f>
        <v>0</v>
      </c>
      <c r="P5" s="413"/>
    </row>
    <row r="6" spans="1:16" x14ac:dyDescent="0.3">
      <c r="A6" s="42"/>
      <c r="B6" s="232" t="s">
        <v>8</v>
      </c>
      <c r="C6" s="401">
        <f>+'Modulo_D''Ordine_AI26'!E7</f>
        <v>0</v>
      </c>
      <c r="D6" s="401"/>
      <c r="E6" s="401"/>
      <c r="F6" s="401"/>
      <c r="G6" s="401"/>
      <c r="H6" s="401"/>
      <c r="I6" s="303"/>
      <c r="J6" s="232" t="s">
        <v>67</v>
      </c>
      <c r="K6" s="44"/>
      <c r="L6" s="229"/>
      <c r="M6" s="229"/>
      <c r="N6" s="229"/>
      <c r="O6" s="229"/>
      <c r="P6" s="230"/>
    </row>
    <row r="7" spans="1:16" ht="18" x14ac:dyDescent="0.3">
      <c r="A7" s="42"/>
      <c r="B7" s="232"/>
      <c r="C7" s="401"/>
      <c r="D7" s="401"/>
      <c r="E7" s="401"/>
      <c r="F7" s="401"/>
      <c r="G7" s="401"/>
      <c r="H7" s="401"/>
      <c r="I7" s="303"/>
      <c r="J7" s="229"/>
      <c r="K7" s="229"/>
      <c r="L7" s="229"/>
      <c r="M7" s="229"/>
      <c r="N7" s="232" t="s">
        <v>26</v>
      </c>
      <c r="O7" s="402">
        <f>+O8+O9</f>
        <v>0</v>
      </c>
      <c r="P7" s="402"/>
    </row>
    <row r="8" spans="1:16" x14ac:dyDescent="0.3">
      <c r="A8" s="42"/>
      <c r="B8" s="232"/>
      <c r="C8" s="401"/>
      <c r="D8" s="401"/>
      <c r="E8" s="401"/>
      <c r="F8" s="401"/>
      <c r="G8" s="401"/>
      <c r="H8" s="401"/>
      <c r="I8" s="303"/>
      <c r="J8" s="232" t="s">
        <v>68</v>
      </c>
      <c r="K8" s="43"/>
      <c r="L8" s="229"/>
      <c r="M8" s="229"/>
      <c r="N8" s="236" t="s">
        <v>69</v>
      </c>
      <c r="O8" s="403">
        <f>+O9*0.22</f>
        <v>0</v>
      </c>
      <c r="P8" s="403"/>
    </row>
    <row r="9" spans="1:16" x14ac:dyDescent="0.3">
      <c r="A9" s="42"/>
      <c r="B9" s="232" t="s">
        <v>9</v>
      </c>
      <c r="C9" s="404">
        <f>+'Modulo_D''Ordine_AI26'!J7</f>
        <v>0</v>
      </c>
      <c r="D9" s="404"/>
      <c r="E9" s="404"/>
      <c r="F9" s="404"/>
      <c r="G9" s="404"/>
      <c r="H9" s="404"/>
      <c r="I9" s="304"/>
      <c r="J9" s="232" t="s">
        <v>70</v>
      </c>
      <c r="K9" s="45"/>
      <c r="L9" s="229"/>
      <c r="M9" s="229"/>
      <c r="N9" s="236" t="s">
        <v>71</v>
      </c>
      <c r="O9" s="403">
        <f>SUM(P14:P725)</f>
        <v>0</v>
      </c>
      <c r="P9" s="403"/>
    </row>
    <row r="10" spans="1:16" ht="18" x14ac:dyDescent="0.3">
      <c r="A10" s="42"/>
      <c r="B10" s="233"/>
      <c r="C10" s="234"/>
      <c r="D10" s="235"/>
      <c r="E10" s="235"/>
      <c r="F10" s="235"/>
      <c r="G10" s="235"/>
      <c r="H10" s="235"/>
      <c r="I10" s="235"/>
      <c r="J10" s="236"/>
      <c r="K10" s="229"/>
      <c r="L10" s="229"/>
      <c r="M10" s="229"/>
      <c r="N10" s="236"/>
      <c r="O10" s="237"/>
      <c r="P10" s="237"/>
    </row>
    <row r="11" spans="1:16" x14ac:dyDescent="0.3">
      <c r="A11" s="42"/>
      <c r="B11" s="232" t="s">
        <v>72</v>
      </c>
      <c r="C11" s="375"/>
      <c r="D11" s="375"/>
      <c r="E11" s="405" t="s">
        <v>73</v>
      </c>
      <c r="F11" s="405"/>
      <c r="G11" s="375"/>
      <c r="H11" s="375"/>
      <c r="I11" s="305"/>
      <c r="J11" s="406" t="s">
        <v>74</v>
      </c>
      <c r="K11" s="406"/>
      <c r="L11" s="406"/>
      <c r="M11" s="406"/>
      <c r="N11" s="406"/>
      <c r="O11" s="375"/>
      <c r="P11" s="375"/>
    </row>
    <row r="12" spans="1:16" ht="15" thickBot="1" x14ac:dyDescent="0.35">
      <c r="A12" s="42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38"/>
      <c r="P12" s="239"/>
    </row>
    <row r="13" spans="1:16" s="8" customFormat="1" ht="29.4" thickBot="1" x14ac:dyDescent="0.35">
      <c r="A13" s="46"/>
      <c r="B13" s="47" t="s">
        <v>13</v>
      </c>
      <c r="C13" s="47" t="str">
        <f>+'Modulo_D''Ordine_AI26'!E11</f>
        <v>referenza</v>
      </c>
      <c r="D13" s="47" t="str">
        <f>+'Modulo_D''Ordine_AI26'!F11</f>
        <v>manica</v>
      </c>
      <c r="E13" s="47" t="str">
        <f>+'Modulo_D''Ordine_AI26'!G11</f>
        <v>tipologia</v>
      </c>
      <c r="F13" s="47" t="str">
        <f>+'Modulo_D''Ordine_AI26'!H11</f>
        <v>colore referenza</v>
      </c>
      <c r="G13" s="47" t="str">
        <f>+'Modulo_D''Ordine_AI26'!I11</f>
        <v>colore stampa</v>
      </c>
      <c r="H13" s="47" t="str">
        <f>+'Modulo_D''Ordine_AI26'!J11</f>
        <v>c.unitario (iva escl)</v>
      </c>
      <c r="I13" s="48" t="str">
        <f>+'Modulo_D''Ordine_AI26'!K11</f>
        <v>XS</v>
      </c>
      <c r="J13" s="48" t="str">
        <f>+'Modulo_D''Ordine_AI26'!L11</f>
        <v>S</v>
      </c>
      <c r="K13" s="48" t="str">
        <f>+'Modulo_D''Ordine_AI26'!M11</f>
        <v>M</v>
      </c>
      <c r="L13" s="48" t="str">
        <f>+'Modulo_D''Ordine_AI26'!N11</f>
        <v>L</v>
      </c>
      <c r="M13" s="48" t="str">
        <f>+'Modulo_D''Ordine_AI26'!O11</f>
        <v>XL</v>
      </c>
      <c r="N13" s="48" t="str">
        <f>+'Modulo_D''Ordine_AI26'!P11</f>
        <v>XXL</v>
      </c>
      <c r="O13" s="47" t="str">
        <f>+'Modulo_D''Ordine_AI26'!Q11</f>
        <v>tot pezzi</v>
      </c>
      <c r="P13" s="49" t="str">
        <f>+'Modulo_D''Ordine_AI26'!R11</f>
        <v>tot valore</v>
      </c>
    </row>
    <row r="14" spans="1:16" s="14" customFormat="1" ht="29.4" thickBot="1" x14ac:dyDescent="0.35">
      <c r="A14" s="407"/>
      <c r="B14" s="87" t="s">
        <v>28</v>
      </c>
      <c r="C14" s="88" t="str">
        <f>'Modulo_D''Ordine_AI26'!E12</f>
        <v>FELPA CON ZIP</v>
      </c>
      <c r="D14" s="88" t="str">
        <f>'Modulo_D''Ordine_AI26'!F12</f>
        <v>lunga</v>
      </c>
      <c r="E14" s="88" t="str">
        <f>'Modulo_D''Ordine_AI26'!G12</f>
        <v>FAIR TRADE</v>
      </c>
      <c r="F14" s="88" t="str">
        <f>'Modulo_D''Ordine_AI26'!H12</f>
        <v>nera</v>
      </c>
      <c r="G14" s="88" t="str">
        <f>'Modulo_D''Ordine_AI26'!I12</f>
        <v>bianca</v>
      </c>
      <c r="H14" s="88">
        <f>'Modulo_D''Ordine_AI26'!J12</f>
        <v>35</v>
      </c>
      <c r="I14" s="306">
        <f>+'Modulo_D''Ordine_AI26'!K12</f>
        <v>0</v>
      </c>
      <c r="J14" s="88">
        <f>'Modulo_D''Ordine_AI26'!L12</f>
        <v>0</v>
      </c>
      <c r="K14" s="88">
        <f>'Modulo_D''Ordine_AI26'!M12</f>
        <v>0</v>
      </c>
      <c r="L14" s="88">
        <f>'Modulo_D''Ordine_AI26'!N12</f>
        <v>0</v>
      </c>
      <c r="M14" s="88">
        <f>'Modulo_D''Ordine_AI26'!O12</f>
        <v>0</v>
      </c>
      <c r="N14" s="88">
        <f>'Modulo_D''Ordine_AI26'!P12</f>
        <v>0</v>
      </c>
      <c r="O14" s="88">
        <f>'Modulo_D''Ordine_AI26'!Q12</f>
        <v>0</v>
      </c>
      <c r="P14" s="88">
        <f>'Modulo_D''Ordine_AI26'!R12</f>
        <v>0</v>
      </c>
    </row>
    <row r="15" spans="1:16" s="14" customFormat="1" ht="29.4" thickBot="1" x14ac:dyDescent="0.35">
      <c r="A15" s="408"/>
      <c r="B15" s="87" t="str">
        <f>+'Modulo_D''Ordine_AI26'!D12</f>
        <v>SEMPRE ALLEGRI</v>
      </c>
      <c r="C15" s="88" t="str">
        <f>'Modulo_D''Ordine_AI26'!E13</f>
        <v>FELPA INTERA</v>
      </c>
      <c r="D15" s="88" t="str">
        <f>'Modulo_D''Ordine_AI26'!F13</f>
        <v>lunga</v>
      </c>
      <c r="E15" s="88" t="str">
        <f>'Modulo_D''Ordine_AI26'!G13</f>
        <v>FAIR TRADE</v>
      </c>
      <c r="F15" s="88" t="str">
        <f>'Modulo_D''Ordine_AI26'!H13</f>
        <v>grigia</v>
      </c>
      <c r="G15" s="88" t="str">
        <f>'Modulo_D''Ordine_AI26'!I13</f>
        <v>bianca</v>
      </c>
      <c r="H15" s="88">
        <f>'Modulo_D''Ordine_AI26'!J13</f>
        <v>30</v>
      </c>
      <c r="I15" s="306">
        <f>+'Modulo_D''Ordine_AI26'!K13</f>
        <v>0</v>
      </c>
      <c r="J15" s="88">
        <f>'Modulo_D''Ordine_AI26'!L13</f>
        <v>0</v>
      </c>
      <c r="K15" s="88">
        <f>'Modulo_D''Ordine_AI26'!M13</f>
        <v>0</v>
      </c>
      <c r="L15" s="88">
        <f>'Modulo_D''Ordine_AI26'!N13</f>
        <v>0</v>
      </c>
      <c r="M15" s="88">
        <f>'Modulo_D''Ordine_AI26'!O13</f>
        <v>0</v>
      </c>
      <c r="N15" s="88">
        <f>'Modulo_D''Ordine_AI26'!P13</f>
        <v>0</v>
      </c>
      <c r="O15" s="88">
        <f>'Modulo_D''Ordine_AI26'!Q13</f>
        <v>0</v>
      </c>
      <c r="P15" s="88">
        <f>'Modulo_D''Ordine_AI26'!R13</f>
        <v>0</v>
      </c>
    </row>
    <row r="16" spans="1:16" s="14" customFormat="1" ht="29.4" thickBot="1" x14ac:dyDescent="0.35">
      <c r="A16" s="408"/>
      <c r="B16" s="87" t="s">
        <v>37</v>
      </c>
      <c r="C16" s="88" t="str">
        <f>'Modulo_D''Ordine_AI26'!E14</f>
        <v>FELPA CON ZIP</v>
      </c>
      <c r="D16" s="88" t="str">
        <f>'Modulo_D''Ordine_AI26'!F14</f>
        <v>lunga</v>
      </c>
      <c r="E16" s="88" t="str">
        <f>'Modulo_D''Ordine_AI26'!G14</f>
        <v>FAIR TRADE</v>
      </c>
      <c r="F16" s="88" t="str">
        <f>'Modulo_D''Ordine_AI26'!H14</f>
        <v>nera</v>
      </c>
      <c r="G16" s="88" t="str">
        <f>'Modulo_D''Ordine_AI26'!I14</f>
        <v>bianca</v>
      </c>
      <c r="H16" s="88">
        <f>'Modulo_D''Ordine_AI26'!J14</f>
        <v>35</v>
      </c>
      <c r="I16" s="306">
        <f>+'Modulo_D''Ordine_AI26'!K14</f>
        <v>0</v>
      </c>
      <c r="J16" s="88">
        <f>'Modulo_D''Ordine_AI26'!L14</f>
        <v>0</v>
      </c>
      <c r="K16" s="88">
        <f>'Modulo_D''Ordine_AI26'!M14</f>
        <v>0</v>
      </c>
      <c r="L16" s="88">
        <f>'Modulo_D''Ordine_AI26'!N14</f>
        <v>0</v>
      </c>
      <c r="M16" s="88">
        <f>'Modulo_D''Ordine_AI26'!O14</f>
        <v>0</v>
      </c>
      <c r="N16" s="88">
        <f>'Modulo_D''Ordine_AI26'!P14</f>
        <v>0</v>
      </c>
      <c r="O16" s="88">
        <f>'Modulo_D''Ordine_AI26'!Q14</f>
        <v>0</v>
      </c>
      <c r="P16" s="88">
        <f>'Modulo_D''Ordine_AI26'!R14</f>
        <v>0</v>
      </c>
    </row>
    <row r="17" spans="1:16" s="14" customFormat="1" ht="29.4" thickBot="1" x14ac:dyDescent="0.35">
      <c r="A17" s="408"/>
      <c r="B17" s="87" t="s">
        <v>37</v>
      </c>
      <c r="C17" s="88" t="str">
        <f>'Modulo_D''Ordine_AI26'!E15</f>
        <v>FELPA INTERA</v>
      </c>
      <c r="D17" s="88" t="str">
        <f>'Modulo_D''Ordine_AI26'!F15</f>
        <v>lunga</v>
      </c>
      <c r="E17" s="88" t="str">
        <f>'Modulo_D''Ordine_AI26'!G15</f>
        <v>FAIR TRADE</v>
      </c>
      <c r="F17" s="88" t="str">
        <f>'Modulo_D''Ordine_AI26'!H15</f>
        <v>grigia</v>
      </c>
      <c r="G17" s="88" t="str">
        <f>'Modulo_D''Ordine_AI26'!I15</f>
        <v>bianca</v>
      </c>
      <c r="H17" s="88">
        <f>'Modulo_D''Ordine_AI26'!J15</f>
        <v>30</v>
      </c>
      <c r="I17" s="306">
        <f>+'Modulo_D''Ordine_AI26'!K15</f>
        <v>0</v>
      </c>
      <c r="J17" s="88">
        <f>'Modulo_D''Ordine_AI26'!L15</f>
        <v>0</v>
      </c>
      <c r="K17" s="88">
        <f>'Modulo_D''Ordine_AI26'!M15</f>
        <v>0</v>
      </c>
      <c r="L17" s="88">
        <f>'Modulo_D''Ordine_AI26'!N15</f>
        <v>0</v>
      </c>
      <c r="M17" s="88">
        <f>'Modulo_D''Ordine_AI26'!O15</f>
        <v>0</v>
      </c>
      <c r="N17" s="88">
        <f>'Modulo_D''Ordine_AI26'!P15</f>
        <v>0</v>
      </c>
      <c r="O17" s="88">
        <f>'Modulo_D''Ordine_AI26'!Q15</f>
        <v>0</v>
      </c>
      <c r="P17" s="88">
        <f>'Modulo_D''Ordine_AI26'!R15</f>
        <v>0</v>
      </c>
    </row>
    <row r="18" spans="1:16" s="14" customFormat="1" ht="29.4" thickBot="1" x14ac:dyDescent="0.35">
      <c r="A18" s="408"/>
      <c r="B18" s="87" t="s">
        <v>39</v>
      </c>
      <c r="C18" s="88" t="str">
        <f>'Modulo_D''Ordine_AI26'!E16</f>
        <v>FELPA CON ZIP</v>
      </c>
      <c r="D18" s="88" t="str">
        <f>'Modulo_D''Ordine_AI26'!F16</f>
        <v>lunga</v>
      </c>
      <c r="E18" s="88" t="str">
        <f>'Modulo_D''Ordine_AI26'!G16</f>
        <v>FAIR TRADE</v>
      </c>
      <c r="F18" s="88" t="str">
        <f>'Modulo_D''Ordine_AI26'!H16</f>
        <v>nera</v>
      </c>
      <c r="G18" s="88" t="str">
        <f>'Modulo_D''Ordine_AI26'!I16</f>
        <v>bianca</v>
      </c>
      <c r="H18" s="88">
        <f>'Modulo_D''Ordine_AI26'!J16</f>
        <v>35</v>
      </c>
      <c r="I18" s="306">
        <f>+'Modulo_D''Ordine_AI26'!K16</f>
        <v>0</v>
      </c>
      <c r="J18" s="88">
        <f>'Modulo_D''Ordine_AI26'!L16</f>
        <v>0</v>
      </c>
      <c r="K18" s="88">
        <f>'Modulo_D''Ordine_AI26'!M16</f>
        <v>0</v>
      </c>
      <c r="L18" s="88">
        <f>'Modulo_D''Ordine_AI26'!N16</f>
        <v>0</v>
      </c>
      <c r="M18" s="88">
        <f>'Modulo_D''Ordine_AI26'!O16</f>
        <v>0</v>
      </c>
      <c r="N18" s="88">
        <f>'Modulo_D''Ordine_AI26'!P16</f>
        <v>0</v>
      </c>
      <c r="O18" s="88">
        <f>'Modulo_D''Ordine_AI26'!Q16</f>
        <v>0</v>
      </c>
      <c r="P18" s="88">
        <f>'Modulo_D''Ordine_AI26'!R16</f>
        <v>0</v>
      </c>
    </row>
    <row r="19" spans="1:16" s="14" customFormat="1" ht="29.4" thickBot="1" x14ac:dyDescent="0.35">
      <c r="A19" s="408"/>
      <c r="B19" s="87" t="s">
        <v>39</v>
      </c>
      <c r="C19" s="88" t="str">
        <f>'Modulo_D''Ordine_AI26'!E17</f>
        <v>FELPA INTERA</v>
      </c>
      <c r="D19" s="88" t="str">
        <f>'Modulo_D''Ordine_AI26'!F17</f>
        <v>lunga</v>
      </c>
      <c r="E19" s="88" t="str">
        <f>'Modulo_D''Ordine_AI26'!G17</f>
        <v>FAIR TRADE</v>
      </c>
      <c r="F19" s="88" t="str">
        <f>'Modulo_D''Ordine_AI26'!H17</f>
        <v>grigia</v>
      </c>
      <c r="G19" s="88" t="str">
        <f>'Modulo_D''Ordine_AI26'!I17</f>
        <v>bianca</v>
      </c>
      <c r="H19" s="88">
        <f>'Modulo_D''Ordine_AI26'!J17</f>
        <v>30</v>
      </c>
      <c r="I19" s="306">
        <f>+'Modulo_D''Ordine_AI26'!K17</f>
        <v>0</v>
      </c>
      <c r="J19" s="88">
        <f>'Modulo_D''Ordine_AI26'!L17</f>
        <v>0</v>
      </c>
      <c r="K19" s="88">
        <f>'Modulo_D''Ordine_AI26'!M17</f>
        <v>0</v>
      </c>
      <c r="L19" s="88">
        <f>'Modulo_D''Ordine_AI26'!N17</f>
        <v>0</v>
      </c>
      <c r="M19" s="88">
        <f>'Modulo_D''Ordine_AI26'!O17</f>
        <v>0</v>
      </c>
      <c r="N19" s="88">
        <f>'Modulo_D''Ordine_AI26'!P17</f>
        <v>0</v>
      </c>
      <c r="O19" s="88">
        <f>'Modulo_D''Ordine_AI26'!Q17</f>
        <v>0</v>
      </c>
      <c r="P19" s="88">
        <f>'Modulo_D''Ordine_AI26'!R17</f>
        <v>0</v>
      </c>
    </row>
    <row r="20" spans="1:16" s="14" customFormat="1" ht="29.4" thickBot="1" x14ac:dyDescent="0.35">
      <c r="A20" s="408"/>
      <c r="B20" s="87" t="s">
        <v>41</v>
      </c>
      <c r="C20" s="88" t="str">
        <f>'Modulo_D''Ordine_AI26'!E18</f>
        <v>FELPA CON ZIP</v>
      </c>
      <c r="D20" s="88" t="str">
        <f>'Modulo_D''Ordine_AI26'!F18</f>
        <v>lunga</v>
      </c>
      <c r="E20" s="88" t="str">
        <f>'Modulo_D''Ordine_AI26'!G18</f>
        <v>FAIR TRADE</v>
      </c>
      <c r="F20" s="88" t="str">
        <f>'Modulo_D''Ordine_AI26'!H18</f>
        <v>nera</v>
      </c>
      <c r="G20" s="88" t="str">
        <f>'Modulo_D''Ordine_AI26'!I18</f>
        <v>bianca</v>
      </c>
      <c r="H20" s="88">
        <f>'Modulo_D''Ordine_AI26'!J18</f>
        <v>35</v>
      </c>
      <c r="I20" s="306">
        <f>+'Modulo_D''Ordine_AI26'!K18</f>
        <v>0</v>
      </c>
      <c r="J20" s="88">
        <f>'Modulo_D''Ordine_AI26'!L18</f>
        <v>0</v>
      </c>
      <c r="K20" s="88">
        <f>'Modulo_D''Ordine_AI26'!M18</f>
        <v>0</v>
      </c>
      <c r="L20" s="88">
        <f>'Modulo_D''Ordine_AI26'!N18</f>
        <v>0</v>
      </c>
      <c r="M20" s="88">
        <f>'Modulo_D''Ordine_AI26'!O18</f>
        <v>0</v>
      </c>
      <c r="N20" s="88">
        <f>'Modulo_D''Ordine_AI26'!P18</f>
        <v>0</v>
      </c>
      <c r="O20" s="88">
        <f>'Modulo_D''Ordine_AI26'!Q18</f>
        <v>0</v>
      </c>
      <c r="P20" s="88">
        <f>'Modulo_D''Ordine_AI26'!R18</f>
        <v>0</v>
      </c>
    </row>
    <row r="21" spans="1:16" s="14" customFormat="1" ht="29.4" thickBot="1" x14ac:dyDescent="0.35">
      <c r="A21" s="408"/>
      <c r="B21" s="87" t="s">
        <v>41</v>
      </c>
      <c r="C21" s="88" t="str">
        <f>'Modulo_D''Ordine_AI26'!E19</f>
        <v>FELPA INTERA</v>
      </c>
      <c r="D21" s="88" t="str">
        <f>'Modulo_D''Ordine_AI26'!F19</f>
        <v>lunga</v>
      </c>
      <c r="E21" s="88" t="str">
        <f>'Modulo_D''Ordine_AI26'!G19</f>
        <v>FAIR TRADE</v>
      </c>
      <c r="F21" s="88" t="str">
        <f>'Modulo_D''Ordine_AI26'!H19</f>
        <v>grigia</v>
      </c>
      <c r="G21" s="88" t="str">
        <f>'Modulo_D''Ordine_AI26'!I19</f>
        <v>bianca</v>
      </c>
      <c r="H21" s="88">
        <f>'Modulo_D''Ordine_AI26'!J19</f>
        <v>30</v>
      </c>
      <c r="I21" s="306">
        <f>+'Modulo_D''Ordine_AI26'!K19</f>
        <v>0</v>
      </c>
      <c r="J21" s="88">
        <f>'Modulo_D''Ordine_AI26'!L19</f>
        <v>0</v>
      </c>
      <c r="K21" s="88">
        <f>'Modulo_D''Ordine_AI26'!M19</f>
        <v>0</v>
      </c>
      <c r="L21" s="88">
        <f>'Modulo_D''Ordine_AI26'!N19</f>
        <v>0</v>
      </c>
      <c r="M21" s="88">
        <f>'Modulo_D''Ordine_AI26'!O19</f>
        <v>0</v>
      </c>
      <c r="N21" s="88">
        <f>'Modulo_D''Ordine_AI26'!P19</f>
        <v>0</v>
      </c>
      <c r="O21" s="88">
        <f>'Modulo_D''Ordine_AI26'!Q19</f>
        <v>0</v>
      </c>
      <c r="P21" s="88">
        <f>'Modulo_D''Ordine_AI26'!R19</f>
        <v>0</v>
      </c>
    </row>
    <row r="22" spans="1:16" s="14" customFormat="1" ht="29.4" thickBot="1" x14ac:dyDescent="0.35">
      <c r="A22" s="408"/>
      <c r="B22" s="87" t="str">
        <f>'Modulo_D''Ordine_AI26'!D20</f>
        <v>CHICCO DI CAFFE</v>
      </c>
      <c r="C22" s="88" t="str">
        <f>'Modulo_D''Ordine_AI26'!E20</f>
        <v>T-SHIRT</v>
      </c>
      <c r="D22" s="88" t="str">
        <f>'Modulo_D''Ordine_AI26'!F20</f>
        <v>CORTA</v>
      </c>
      <c r="E22" s="88" t="str">
        <f>'Modulo_D''Ordine_AI26'!G20</f>
        <v>FAIR TRADE</v>
      </c>
      <c r="F22" s="88" t="str">
        <f>'Modulo_D''Ordine_AI26'!H20</f>
        <v>bianco</v>
      </c>
      <c r="G22" s="88" t="str">
        <f>'Modulo_D''Ordine_AI26'!I20</f>
        <v>marrone/ beige</v>
      </c>
      <c r="H22" s="88">
        <f>'Modulo_D''Ordine_AI26'!J20</f>
        <v>13</v>
      </c>
      <c r="I22" s="306">
        <f>+'Modulo_D''Ordine_AI26'!K20</f>
        <v>0</v>
      </c>
      <c r="J22" s="88">
        <f>'Modulo_D''Ordine_AI26'!L20</f>
        <v>0</v>
      </c>
      <c r="K22" s="88">
        <f>'Modulo_D''Ordine_AI26'!M20</f>
        <v>0</v>
      </c>
      <c r="L22" s="88">
        <f>'Modulo_D''Ordine_AI26'!N20</f>
        <v>0</v>
      </c>
      <c r="M22" s="88">
        <f>'Modulo_D''Ordine_AI26'!O20</f>
        <v>0</v>
      </c>
      <c r="N22" s="88">
        <f>'Modulo_D''Ordine_AI26'!P20</f>
        <v>0</v>
      </c>
      <c r="O22" s="88">
        <f>'Modulo_D''Ordine_AI26'!Q20</f>
        <v>0</v>
      </c>
      <c r="P22" s="88">
        <f>'Modulo_D''Ordine_AI26'!R20</f>
        <v>0</v>
      </c>
    </row>
    <row r="23" spans="1:16" s="14" customFormat="1" ht="29.4" thickBot="1" x14ac:dyDescent="0.35">
      <c r="A23" s="408"/>
      <c r="B23" s="87" t="str">
        <f>'Modulo_D''Ordine_AI26'!D21</f>
        <v>CHICCO DI CAFFE</v>
      </c>
      <c r="C23" s="88" t="str">
        <f>'Modulo_D''Ordine_AI26'!E21</f>
        <v>T-SHIRT</v>
      </c>
      <c r="D23" s="88" t="str">
        <f>'Modulo_D''Ordine_AI26'!F21</f>
        <v>CORTA</v>
      </c>
      <c r="E23" s="88" t="str">
        <f>'Modulo_D''Ordine_AI26'!G21</f>
        <v>FAIR TRADE</v>
      </c>
      <c r="F23" s="88" t="str">
        <f>'Modulo_D''Ordine_AI26'!H21</f>
        <v>nero</v>
      </c>
      <c r="G23" s="88" t="str">
        <f>'Modulo_D''Ordine_AI26'!I21</f>
        <v>beige/bianco</v>
      </c>
      <c r="H23" s="88">
        <f>'Modulo_D''Ordine_AI26'!J21</f>
        <v>13</v>
      </c>
      <c r="I23" s="306">
        <f>+'Modulo_D''Ordine_AI26'!K21</f>
        <v>0</v>
      </c>
      <c r="J23" s="88">
        <f>'Modulo_D''Ordine_AI26'!L21</f>
        <v>0</v>
      </c>
      <c r="K23" s="88">
        <f>'Modulo_D''Ordine_AI26'!M21</f>
        <v>0</v>
      </c>
      <c r="L23" s="88">
        <f>'Modulo_D''Ordine_AI26'!N21</f>
        <v>0</v>
      </c>
      <c r="M23" s="88">
        <f>'Modulo_D''Ordine_AI26'!O21</f>
        <v>0</v>
      </c>
      <c r="N23" s="88">
        <f>'Modulo_D''Ordine_AI26'!P21</f>
        <v>0</v>
      </c>
      <c r="O23" s="88">
        <f>'Modulo_D''Ordine_AI26'!Q21</f>
        <v>0</v>
      </c>
      <c r="P23" s="88">
        <f>'Modulo_D''Ordine_AI26'!R21</f>
        <v>0</v>
      </c>
    </row>
    <row r="24" spans="1:16" s="50" customFormat="1" ht="29.4" thickBot="1" x14ac:dyDescent="0.35">
      <c r="A24" s="400"/>
      <c r="B24" s="87" t="str">
        <f>'Modulo_D''Ordine_AI26'!D22</f>
        <v>CHICCO DI CAFFE</v>
      </c>
      <c r="C24" s="88" t="str">
        <f>'Modulo_D''Ordine_AI26'!E22</f>
        <v>T-SHIRT UNISEX</v>
      </c>
      <c r="D24" s="88" t="str">
        <f>'Modulo_D''Ordine_AI26'!F22</f>
        <v>LUNGA</v>
      </c>
      <c r="E24" s="88" t="str">
        <f>'Modulo_D''Ordine_AI26'!G22</f>
        <v>FAIR TRADE</v>
      </c>
      <c r="F24" s="88" t="str">
        <f>'Modulo_D''Ordine_AI26'!H22</f>
        <v>nero</v>
      </c>
      <c r="G24" s="88" t="str">
        <f>'Modulo_D''Ordine_AI26'!I22</f>
        <v>beige/bianco</v>
      </c>
      <c r="H24" s="88">
        <f>'Modulo_D''Ordine_AI26'!J22</f>
        <v>16.5</v>
      </c>
      <c r="I24" s="306">
        <f>+'Modulo_D''Ordine_AI26'!K22</f>
        <v>0</v>
      </c>
      <c r="J24" s="88">
        <f>'Modulo_D''Ordine_AI26'!L22</f>
        <v>0</v>
      </c>
      <c r="K24" s="88">
        <f>'Modulo_D''Ordine_AI26'!M22</f>
        <v>0</v>
      </c>
      <c r="L24" s="88">
        <f>'Modulo_D''Ordine_AI26'!N22</f>
        <v>0</v>
      </c>
      <c r="M24" s="88">
        <f>'Modulo_D''Ordine_AI26'!O22</f>
        <v>0</v>
      </c>
      <c r="N24" s="88">
        <f>'Modulo_D''Ordine_AI26'!P22</f>
        <v>0</v>
      </c>
      <c r="O24" s="88">
        <f>'Modulo_D''Ordine_AI26'!Q22</f>
        <v>0</v>
      </c>
      <c r="P24" s="88">
        <f>'Modulo_D''Ordine_AI26'!R22</f>
        <v>0</v>
      </c>
    </row>
    <row r="25" spans="1:16" s="50" customFormat="1" ht="29.4" thickBot="1" x14ac:dyDescent="0.35">
      <c r="A25" s="400"/>
      <c r="B25" s="87" t="str">
        <f>'Modulo_D''Ordine_AI26'!D23</f>
        <v>CHICCO DI CAFFE</v>
      </c>
      <c r="C25" s="88" t="str">
        <f>'Modulo_D''Ordine_AI26'!E23</f>
        <v>T-SHIRT DONNA</v>
      </c>
      <c r="D25" s="88" t="str">
        <f>'Modulo_D''Ordine_AI26'!F23</f>
        <v>LUNGA</v>
      </c>
      <c r="E25" s="88" t="str">
        <f>'Modulo_D''Ordine_AI26'!G23</f>
        <v>FAIR TRADE</v>
      </c>
      <c r="F25" s="88" t="str">
        <f>'Modulo_D''Ordine_AI26'!H23</f>
        <v>nero</v>
      </c>
      <c r="G25" s="88" t="str">
        <f>'Modulo_D''Ordine_AI26'!I23</f>
        <v>beige/bianco</v>
      </c>
      <c r="H25" s="88">
        <f>'Modulo_D''Ordine_AI26'!J23</f>
        <v>16.5</v>
      </c>
      <c r="I25" s="306">
        <f>+'Modulo_D''Ordine_AI26'!K23</f>
        <v>0</v>
      </c>
      <c r="J25" s="88">
        <f>'Modulo_D''Ordine_AI26'!L23</f>
        <v>0</v>
      </c>
      <c r="K25" s="88">
        <f>'Modulo_D''Ordine_AI26'!M23</f>
        <v>0</v>
      </c>
      <c r="L25" s="88">
        <f>'Modulo_D''Ordine_AI26'!N23</f>
        <v>0</v>
      </c>
      <c r="M25" s="88">
        <f>'Modulo_D''Ordine_AI26'!O23</f>
        <v>0</v>
      </c>
      <c r="N25" s="88">
        <f>'Modulo_D''Ordine_AI26'!P23</f>
        <v>0</v>
      </c>
      <c r="O25" s="88">
        <f>'Modulo_D''Ordine_AI26'!Q23</f>
        <v>0</v>
      </c>
      <c r="P25" s="88">
        <f>'Modulo_D''Ordine_AI26'!R23</f>
        <v>0</v>
      </c>
    </row>
    <row r="26" spans="1:16" s="50" customFormat="1" ht="29.4" thickBot="1" x14ac:dyDescent="0.35">
      <c r="A26" s="400"/>
      <c r="B26" s="87" t="str">
        <f>'Modulo_D''Ordine_AI26'!D24</f>
        <v>CHICCO DI CAFFE</v>
      </c>
      <c r="C26" s="88" t="str">
        <f>'Modulo_D''Ordine_AI26'!E24</f>
        <v>T-SHIRT</v>
      </c>
      <c r="D26" s="88" t="str">
        <f>'Modulo_D''Ordine_AI26'!F24</f>
        <v>CORTA</v>
      </c>
      <c r="E26" s="88" t="str">
        <f>'Modulo_D''Ordine_AI26'!G24</f>
        <v>BIO</v>
      </c>
      <c r="F26" s="88" t="str">
        <f>'Modulo_D''Ordine_AI26'!H24</f>
        <v>bianco</v>
      </c>
      <c r="G26" s="88" t="str">
        <f>'Modulo_D''Ordine_AI26'!I24</f>
        <v>marrone/ beige</v>
      </c>
      <c r="H26" s="88">
        <f>'Modulo_D''Ordine_AI26'!J24</f>
        <v>10</v>
      </c>
      <c r="I26" s="306">
        <f>+'Modulo_D''Ordine_AI26'!K24</f>
        <v>0</v>
      </c>
      <c r="J26" s="88">
        <f>'Modulo_D''Ordine_AI26'!L24</f>
        <v>0</v>
      </c>
      <c r="K26" s="88">
        <f>'Modulo_D''Ordine_AI26'!M24</f>
        <v>0</v>
      </c>
      <c r="L26" s="88">
        <f>'Modulo_D''Ordine_AI26'!N24</f>
        <v>0</v>
      </c>
      <c r="M26" s="88">
        <f>'Modulo_D''Ordine_AI26'!O24</f>
        <v>0</v>
      </c>
      <c r="N26" s="88">
        <f>'Modulo_D''Ordine_AI26'!P24</f>
        <v>0</v>
      </c>
      <c r="O26" s="88">
        <f>'Modulo_D''Ordine_AI26'!Q24</f>
        <v>0</v>
      </c>
      <c r="P26" s="88">
        <f>'Modulo_D''Ordine_AI26'!R24</f>
        <v>0</v>
      </c>
    </row>
    <row r="27" spans="1:16" s="50" customFormat="1" ht="29.4" thickBot="1" x14ac:dyDescent="0.35">
      <c r="A27" s="400"/>
      <c r="B27" s="87" t="str">
        <f>'Modulo_D''Ordine_AI26'!D25</f>
        <v>CHICCO DI CAFFE</v>
      </c>
      <c r="C27" s="88" t="str">
        <f>'Modulo_D''Ordine_AI26'!E25</f>
        <v>T-SHIRT</v>
      </c>
      <c r="D27" s="88" t="str">
        <f>'Modulo_D''Ordine_AI26'!F25</f>
        <v>CORTA</v>
      </c>
      <c r="E27" s="88" t="str">
        <f>'Modulo_D''Ordine_AI26'!G25</f>
        <v>BIO</v>
      </c>
      <c r="F27" s="88" t="str">
        <f>'Modulo_D''Ordine_AI26'!H25</f>
        <v>nero</v>
      </c>
      <c r="G27" s="88" t="str">
        <f>'Modulo_D''Ordine_AI26'!I25</f>
        <v>beige/bianco</v>
      </c>
      <c r="H27" s="88">
        <f>'Modulo_D''Ordine_AI26'!J25</f>
        <v>10</v>
      </c>
      <c r="I27" s="306">
        <f>+'Modulo_D''Ordine_AI26'!K25</f>
        <v>0</v>
      </c>
      <c r="J27" s="88">
        <f>'Modulo_D''Ordine_AI26'!L25</f>
        <v>0</v>
      </c>
      <c r="K27" s="88">
        <f>'Modulo_D''Ordine_AI26'!M25</f>
        <v>0</v>
      </c>
      <c r="L27" s="88">
        <f>'Modulo_D''Ordine_AI26'!N25</f>
        <v>0</v>
      </c>
      <c r="M27" s="88">
        <f>'Modulo_D''Ordine_AI26'!O25</f>
        <v>0</v>
      </c>
      <c r="N27" s="88">
        <f>'Modulo_D''Ordine_AI26'!P25</f>
        <v>0</v>
      </c>
      <c r="O27" s="88">
        <f>'Modulo_D''Ordine_AI26'!Q25</f>
        <v>0</v>
      </c>
      <c r="P27" s="88">
        <f>'Modulo_D''Ordine_AI26'!R25</f>
        <v>0</v>
      </c>
    </row>
    <row r="28" spans="1:16" s="50" customFormat="1" ht="29.4" thickBot="1" x14ac:dyDescent="0.35">
      <c r="A28" s="85"/>
      <c r="B28" s="87" t="str">
        <f>'Modulo_D''Ordine_AI26'!D26</f>
        <v>GRAMSCI</v>
      </c>
      <c r="C28" s="88" t="str">
        <f>'Modulo_D''Ordine_AI26'!E26</f>
        <v>T-SHIRT</v>
      </c>
      <c r="D28" s="88" t="str">
        <f>'Modulo_D''Ordine_AI26'!F26</f>
        <v>CORTA</v>
      </c>
      <c r="E28" s="88" t="str">
        <f>'Modulo_D''Ordine_AI26'!G26</f>
        <v>FAIR TRADE</v>
      </c>
      <c r="F28" s="88" t="str">
        <f>'Modulo_D''Ordine_AI26'!H26</f>
        <v>BLU baltico</v>
      </c>
      <c r="G28" s="88" t="str">
        <f>'Modulo_D''Ordine_AI26'!I26</f>
        <v>bianca</v>
      </c>
      <c r="H28" s="88">
        <f>'Modulo_D''Ordine_AI26'!J26</f>
        <v>13</v>
      </c>
      <c r="I28" s="306">
        <f>+'Modulo_D''Ordine_AI26'!K26</f>
        <v>0</v>
      </c>
      <c r="J28" s="88">
        <f>'Modulo_D''Ordine_AI26'!L26</f>
        <v>0</v>
      </c>
      <c r="K28" s="88">
        <f>'Modulo_D''Ordine_AI26'!M26</f>
        <v>0</v>
      </c>
      <c r="L28" s="88">
        <f>'Modulo_D''Ordine_AI26'!N26</f>
        <v>0</v>
      </c>
      <c r="M28" s="88">
        <f>'Modulo_D''Ordine_AI26'!O26</f>
        <v>0</v>
      </c>
      <c r="N28" s="88">
        <f>'Modulo_D''Ordine_AI26'!P26</f>
        <v>0</v>
      </c>
      <c r="O28" s="88">
        <f>'Modulo_D''Ordine_AI26'!Q26</f>
        <v>0</v>
      </c>
      <c r="P28" s="88">
        <f>'Modulo_D''Ordine_AI26'!R26</f>
        <v>0</v>
      </c>
    </row>
    <row r="29" spans="1:16" s="50" customFormat="1" ht="29.4" thickBot="1" x14ac:dyDescent="0.35">
      <c r="A29" s="85"/>
      <c r="B29" s="87" t="str">
        <f>'Modulo_D''Ordine_AI26'!D27</f>
        <v>GRAMSCI</v>
      </c>
      <c r="C29" s="88" t="str">
        <f>'Modulo_D''Ordine_AI26'!E27</f>
        <v>T-SHIRT</v>
      </c>
      <c r="D29" s="88" t="str">
        <f>'Modulo_D''Ordine_AI26'!F27</f>
        <v>CORTA</v>
      </c>
      <c r="E29" s="88" t="str">
        <f>'Modulo_D''Ordine_AI26'!G27</f>
        <v>FAIR TRADE</v>
      </c>
      <c r="F29" s="88" t="str">
        <f>'Modulo_D''Ordine_AI26'!H27</f>
        <v>bianco</v>
      </c>
      <c r="G29" s="88" t="str">
        <f>'Modulo_D''Ordine_AI26'!I27</f>
        <v>nero</v>
      </c>
      <c r="H29" s="88">
        <f>'Modulo_D''Ordine_AI26'!J27</f>
        <v>13</v>
      </c>
      <c r="I29" s="306">
        <f>+'Modulo_D''Ordine_AI26'!K27</f>
        <v>0</v>
      </c>
      <c r="J29" s="88">
        <f>'Modulo_D''Ordine_AI26'!L27</f>
        <v>0</v>
      </c>
      <c r="K29" s="88">
        <f>'Modulo_D''Ordine_AI26'!M27</f>
        <v>0</v>
      </c>
      <c r="L29" s="88">
        <f>'Modulo_D''Ordine_AI26'!N27</f>
        <v>0</v>
      </c>
      <c r="M29" s="88">
        <f>'Modulo_D''Ordine_AI26'!O27</f>
        <v>0</v>
      </c>
      <c r="N29" s="88">
        <f>'Modulo_D''Ordine_AI26'!P27</f>
        <v>0</v>
      </c>
      <c r="O29" s="88">
        <f>'Modulo_D''Ordine_AI26'!Q27</f>
        <v>0</v>
      </c>
      <c r="P29" s="88">
        <f>'Modulo_D''Ordine_AI26'!R27</f>
        <v>0</v>
      </c>
    </row>
    <row r="30" spans="1:16" s="50" customFormat="1" ht="29.4" thickBot="1" x14ac:dyDescent="0.35">
      <c r="A30" s="85"/>
      <c r="B30" s="87" t="str">
        <f>'Modulo_D''Ordine_AI26'!D28</f>
        <v>GRAMSCI</v>
      </c>
      <c r="C30" s="88" t="str">
        <f>'Modulo_D''Ordine_AI26'!E28</f>
        <v>T-SHIRT</v>
      </c>
      <c r="D30" s="88" t="str">
        <f>'Modulo_D''Ordine_AI26'!F28</f>
        <v>CORTA</v>
      </c>
      <c r="E30" s="88" t="str">
        <f>'Modulo_D''Ordine_AI26'!G28</f>
        <v>FAIR TRADE</v>
      </c>
      <c r="F30" s="88" t="str">
        <f>'Modulo_D''Ordine_AI26'!H28</f>
        <v>nero</v>
      </c>
      <c r="G30" s="88" t="str">
        <f>'Modulo_D''Ordine_AI26'!I28</f>
        <v>bianca</v>
      </c>
      <c r="H30" s="88">
        <f>'Modulo_D''Ordine_AI26'!J28</f>
        <v>13</v>
      </c>
      <c r="I30" s="306">
        <f>+'Modulo_D''Ordine_AI26'!K28</f>
        <v>0</v>
      </c>
      <c r="J30" s="88">
        <f>'Modulo_D''Ordine_AI26'!L28</f>
        <v>0</v>
      </c>
      <c r="K30" s="88">
        <f>'Modulo_D''Ordine_AI26'!M28</f>
        <v>0</v>
      </c>
      <c r="L30" s="88">
        <f>'Modulo_D''Ordine_AI26'!N28</f>
        <v>0</v>
      </c>
      <c r="M30" s="88">
        <f>'Modulo_D''Ordine_AI26'!O28</f>
        <v>0</v>
      </c>
      <c r="N30" s="88">
        <f>'Modulo_D''Ordine_AI26'!P28</f>
        <v>0</v>
      </c>
      <c r="O30" s="88">
        <f>'Modulo_D''Ordine_AI26'!Q28</f>
        <v>0</v>
      </c>
      <c r="P30" s="88">
        <f>'Modulo_D''Ordine_AI26'!R28</f>
        <v>0</v>
      </c>
    </row>
    <row r="31" spans="1:16" s="50" customFormat="1" ht="29.4" thickBot="1" x14ac:dyDescent="0.35">
      <c r="A31" s="85"/>
      <c r="B31" s="87" t="str">
        <f>'Modulo_D''Ordine_AI26'!D29</f>
        <v>GRAMSCI</v>
      </c>
      <c r="C31" s="88" t="str">
        <f>'Modulo_D''Ordine_AI26'!E29</f>
        <v>T-SHIRT</v>
      </c>
      <c r="D31" s="88" t="str">
        <f>'Modulo_D''Ordine_AI26'!F29</f>
        <v>CORTA</v>
      </c>
      <c r="E31" s="88" t="str">
        <f>'Modulo_D''Ordine_AI26'!G29</f>
        <v>FAIR TRADE</v>
      </c>
      <c r="F31" s="88" t="str">
        <f>'Modulo_D''Ordine_AI26'!H29</f>
        <v>rosso</v>
      </c>
      <c r="G31" s="88" t="str">
        <f>'Modulo_D''Ordine_AI26'!I29</f>
        <v>bianca</v>
      </c>
      <c r="H31" s="88">
        <f>'Modulo_D''Ordine_AI26'!J29</f>
        <v>13</v>
      </c>
      <c r="I31" s="306">
        <f>+'Modulo_D''Ordine_AI26'!K29</f>
        <v>0</v>
      </c>
      <c r="J31" s="88">
        <f>'Modulo_D''Ordine_AI26'!L29</f>
        <v>0</v>
      </c>
      <c r="K31" s="88">
        <f>'Modulo_D''Ordine_AI26'!M29</f>
        <v>0</v>
      </c>
      <c r="L31" s="88">
        <f>'Modulo_D''Ordine_AI26'!N29</f>
        <v>0</v>
      </c>
      <c r="M31" s="88">
        <f>'Modulo_D''Ordine_AI26'!O29</f>
        <v>0</v>
      </c>
      <c r="N31" s="88">
        <f>'Modulo_D''Ordine_AI26'!P29</f>
        <v>0</v>
      </c>
      <c r="O31" s="88">
        <f>'Modulo_D''Ordine_AI26'!Q29</f>
        <v>0</v>
      </c>
      <c r="P31" s="88">
        <f>'Modulo_D''Ordine_AI26'!R29</f>
        <v>0</v>
      </c>
    </row>
    <row r="32" spans="1:16" s="50" customFormat="1" ht="29.4" thickBot="1" x14ac:dyDescent="0.35">
      <c r="A32" s="85"/>
      <c r="B32" s="87" t="str">
        <f>'Modulo_D''Ordine_AI26'!D30</f>
        <v>GRAMSCI</v>
      </c>
      <c r="C32" s="88" t="str">
        <f>'Modulo_D''Ordine_AI26'!E30</f>
        <v>T-SHIRT UNISEX</v>
      </c>
      <c r="D32" s="88" t="str">
        <f>'Modulo_D''Ordine_AI26'!F30</f>
        <v>LUNGA</v>
      </c>
      <c r="E32" s="88" t="str">
        <f>'Modulo_D''Ordine_AI26'!G30</f>
        <v>FAIR TRADE</v>
      </c>
      <c r="F32" s="88" t="str">
        <f>'Modulo_D''Ordine_AI26'!H30</f>
        <v>nero</v>
      </c>
      <c r="G32" s="88" t="str">
        <f>'Modulo_D''Ordine_AI26'!I30</f>
        <v>bianca</v>
      </c>
      <c r="H32" s="88">
        <f>'Modulo_D''Ordine_AI26'!J30</f>
        <v>16.5</v>
      </c>
      <c r="I32" s="306">
        <f>+'Modulo_D''Ordine_AI26'!K30</f>
        <v>0</v>
      </c>
      <c r="J32" s="88">
        <f>'Modulo_D''Ordine_AI26'!L30</f>
        <v>0</v>
      </c>
      <c r="K32" s="88">
        <f>'Modulo_D''Ordine_AI26'!M30</f>
        <v>0</v>
      </c>
      <c r="L32" s="88">
        <f>'Modulo_D''Ordine_AI26'!N30</f>
        <v>0</v>
      </c>
      <c r="M32" s="88">
        <f>'Modulo_D''Ordine_AI26'!O30</f>
        <v>0</v>
      </c>
      <c r="N32" s="88">
        <f>'Modulo_D''Ordine_AI26'!P30</f>
        <v>0</v>
      </c>
      <c r="O32" s="88">
        <f>'Modulo_D''Ordine_AI26'!Q30</f>
        <v>0</v>
      </c>
      <c r="P32" s="88">
        <f>'Modulo_D''Ordine_AI26'!R30</f>
        <v>0</v>
      </c>
    </row>
    <row r="33" spans="1:16" s="50" customFormat="1" ht="29.4" thickBot="1" x14ac:dyDescent="0.35">
      <c r="A33" s="85"/>
      <c r="B33" s="87" t="str">
        <f>'Modulo_D''Ordine_AI26'!D31</f>
        <v>GRAMSCI</v>
      </c>
      <c r="C33" s="88" t="str">
        <f>'Modulo_D''Ordine_AI26'!E31</f>
        <v>T-SHIRT DONNA</v>
      </c>
      <c r="D33" s="88" t="str">
        <f>'Modulo_D''Ordine_AI26'!F31</f>
        <v>LUNGA</v>
      </c>
      <c r="E33" s="88" t="str">
        <f>'Modulo_D''Ordine_AI26'!G31</f>
        <v>FAIR TRADE</v>
      </c>
      <c r="F33" s="88" t="str">
        <f>'Modulo_D''Ordine_AI26'!H31</f>
        <v>nero</v>
      </c>
      <c r="G33" s="88" t="str">
        <f>'Modulo_D''Ordine_AI26'!I31</f>
        <v>bianca</v>
      </c>
      <c r="H33" s="88">
        <f>'Modulo_D''Ordine_AI26'!J31</f>
        <v>16.5</v>
      </c>
      <c r="I33" s="306">
        <f>+'Modulo_D''Ordine_AI26'!K31</f>
        <v>0</v>
      </c>
      <c r="J33" s="88">
        <f>'Modulo_D''Ordine_AI26'!L31</f>
        <v>0</v>
      </c>
      <c r="K33" s="88">
        <f>'Modulo_D''Ordine_AI26'!M31</f>
        <v>0</v>
      </c>
      <c r="L33" s="88">
        <f>'Modulo_D''Ordine_AI26'!N31</f>
        <v>0</v>
      </c>
      <c r="M33" s="88">
        <f>'Modulo_D''Ordine_AI26'!O31</f>
        <v>0</v>
      </c>
      <c r="N33" s="88">
        <f>'Modulo_D''Ordine_AI26'!P31</f>
        <v>0</v>
      </c>
      <c r="O33" s="88">
        <f>'Modulo_D''Ordine_AI26'!Q31</f>
        <v>0</v>
      </c>
      <c r="P33" s="88">
        <f>'Modulo_D''Ordine_AI26'!R31</f>
        <v>0</v>
      </c>
    </row>
    <row r="34" spans="1:16" s="50" customFormat="1" ht="15" thickBot="1" x14ac:dyDescent="0.35">
      <c r="A34" s="85"/>
      <c r="B34" s="87" t="str">
        <f>'Modulo_D''Ordine_AI26'!D32</f>
        <v>GRAMSCI</v>
      </c>
      <c r="C34" s="88" t="str">
        <f>'Modulo_D''Ordine_AI26'!E32</f>
        <v>T-SHIRT</v>
      </c>
      <c r="D34" s="88" t="str">
        <f>'Modulo_D''Ordine_AI26'!F32</f>
        <v>CORTA</v>
      </c>
      <c r="E34" s="88" t="str">
        <f>'Modulo_D''Ordine_AI26'!G32</f>
        <v>BIO</v>
      </c>
      <c r="F34" s="88" t="str">
        <f>'Modulo_D''Ordine_AI26'!H32</f>
        <v>blu navy</v>
      </c>
      <c r="G34" s="88" t="str">
        <f>'Modulo_D''Ordine_AI26'!I32</f>
        <v>bianca</v>
      </c>
      <c r="H34" s="88">
        <f>'Modulo_D''Ordine_AI26'!J32</f>
        <v>10</v>
      </c>
      <c r="I34" s="306">
        <f>+'Modulo_D''Ordine_AI26'!K32</f>
        <v>0</v>
      </c>
      <c r="J34" s="88">
        <f>'Modulo_D''Ordine_AI26'!L32</f>
        <v>0</v>
      </c>
      <c r="K34" s="88">
        <f>'Modulo_D''Ordine_AI26'!M32</f>
        <v>0</v>
      </c>
      <c r="L34" s="88">
        <f>'Modulo_D''Ordine_AI26'!N32</f>
        <v>0</v>
      </c>
      <c r="M34" s="88">
        <f>'Modulo_D''Ordine_AI26'!O32</f>
        <v>0</v>
      </c>
      <c r="N34" s="88">
        <f>'Modulo_D''Ordine_AI26'!P32</f>
        <v>0</v>
      </c>
      <c r="O34" s="88">
        <f>'Modulo_D''Ordine_AI26'!Q32</f>
        <v>0</v>
      </c>
      <c r="P34" s="88">
        <f>'Modulo_D''Ordine_AI26'!R32</f>
        <v>0</v>
      </c>
    </row>
    <row r="35" spans="1:16" s="50" customFormat="1" ht="15" thickBot="1" x14ac:dyDescent="0.35">
      <c r="A35" s="85"/>
      <c r="B35" s="87" t="str">
        <f>'Modulo_D''Ordine_AI26'!D33</f>
        <v>GRAMSCI</v>
      </c>
      <c r="C35" s="88" t="str">
        <f>'Modulo_D''Ordine_AI26'!E33</f>
        <v>T-SHIRT</v>
      </c>
      <c r="D35" s="88" t="str">
        <f>'Modulo_D''Ordine_AI26'!F33</f>
        <v>CORTA</v>
      </c>
      <c r="E35" s="88" t="str">
        <f>'Modulo_D''Ordine_AI26'!G33</f>
        <v>BIO</v>
      </c>
      <c r="F35" s="88" t="str">
        <f>'Modulo_D''Ordine_AI26'!H33</f>
        <v>bianco</v>
      </c>
      <c r="G35" s="88" t="str">
        <f>'Modulo_D''Ordine_AI26'!I33</f>
        <v>nero</v>
      </c>
      <c r="H35" s="88">
        <f>'Modulo_D''Ordine_AI26'!J33</f>
        <v>10</v>
      </c>
      <c r="I35" s="306">
        <f>+'Modulo_D''Ordine_AI26'!K33</f>
        <v>0</v>
      </c>
      <c r="J35" s="88">
        <f>'Modulo_D''Ordine_AI26'!L33</f>
        <v>0</v>
      </c>
      <c r="K35" s="88">
        <f>'Modulo_D''Ordine_AI26'!M33</f>
        <v>0</v>
      </c>
      <c r="L35" s="88">
        <f>'Modulo_D''Ordine_AI26'!N33</f>
        <v>0</v>
      </c>
      <c r="M35" s="88">
        <f>'Modulo_D''Ordine_AI26'!O33</f>
        <v>0</v>
      </c>
      <c r="N35" s="88">
        <f>'Modulo_D''Ordine_AI26'!P33</f>
        <v>0</v>
      </c>
      <c r="O35" s="88">
        <f>'Modulo_D''Ordine_AI26'!Q33</f>
        <v>0</v>
      </c>
      <c r="P35" s="88">
        <f>'Modulo_D''Ordine_AI26'!R33</f>
        <v>0</v>
      </c>
    </row>
    <row r="36" spans="1:16" s="50" customFormat="1" ht="15" thickBot="1" x14ac:dyDescent="0.35">
      <c r="A36" s="85"/>
      <c r="B36" s="87" t="str">
        <f>'Modulo_D''Ordine_AI26'!D34</f>
        <v>GRAMSCI</v>
      </c>
      <c r="C36" s="88" t="str">
        <f>'Modulo_D''Ordine_AI26'!E34</f>
        <v>T-SHIRT</v>
      </c>
      <c r="D36" s="88" t="str">
        <f>'Modulo_D''Ordine_AI26'!F34</f>
        <v>CORTA</v>
      </c>
      <c r="E36" s="88" t="str">
        <f>'Modulo_D''Ordine_AI26'!G34</f>
        <v>BIO</v>
      </c>
      <c r="F36" s="88" t="str">
        <f>'Modulo_D''Ordine_AI26'!H34</f>
        <v>nero</v>
      </c>
      <c r="G36" s="88" t="str">
        <f>'Modulo_D''Ordine_AI26'!I34</f>
        <v>bianca</v>
      </c>
      <c r="H36" s="88">
        <f>'Modulo_D''Ordine_AI26'!J34</f>
        <v>10</v>
      </c>
      <c r="I36" s="306">
        <f>+'Modulo_D''Ordine_AI26'!K34</f>
        <v>0</v>
      </c>
      <c r="J36" s="88">
        <f>'Modulo_D''Ordine_AI26'!L34</f>
        <v>0</v>
      </c>
      <c r="K36" s="88">
        <f>'Modulo_D''Ordine_AI26'!M34</f>
        <v>0</v>
      </c>
      <c r="L36" s="88">
        <f>'Modulo_D''Ordine_AI26'!N34</f>
        <v>0</v>
      </c>
      <c r="M36" s="88">
        <f>'Modulo_D''Ordine_AI26'!O34</f>
        <v>0</v>
      </c>
      <c r="N36" s="88">
        <f>'Modulo_D''Ordine_AI26'!P34</f>
        <v>0</v>
      </c>
      <c r="O36" s="88">
        <f>'Modulo_D''Ordine_AI26'!Q34</f>
        <v>0</v>
      </c>
      <c r="P36" s="88">
        <f>'Modulo_D''Ordine_AI26'!R34</f>
        <v>0</v>
      </c>
    </row>
    <row r="37" spans="1:16" s="14" customFormat="1" ht="15" thickBot="1" x14ac:dyDescent="0.35">
      <c r="A37" s="85"/>
      <c r="B37" s="87" t="str">
        <f>'Modulo_D''Ordine_AI26'!D35</f>
        <v>GRAMSCI</v>
      </c>
      <c r="C37" s="88" t="str">
        <f>'Modulo_D''Ordine_AI26'!E35</f>
        <v>T-SHIRT</v>
      </c>
      <c r="D37" s="88" t="str">
        <f>'Modulo_D''Ordine_AI26'!F35</f>
        <v>CORTA</v>
      </c>
      <c r="E37" s="88" t="str">
        <f>'Modulo_D''Ordine_AI26'!G35</f>
        <v>BIO</v>
      </c>
      <c r="F37" s="88" t="str">
        <f>'Modulo_D''Ordine_AI26'!H35</f>
        <v>rosso</v>
      </c>
      <c r="G37" s="88" t="str">
        <f>'Modulo_D''Ordine_AI26'!I35</f>
        <v>bianca</v>
      </c>
      <c r="H37" s="88">
        <f>'Modulo_D''Ordine_AI26'!J35</f>
        <v>10</v>
      </c>
      <c r="I37" s="306">
        <f>+'Modulo_D''Ordine_AI26'!K35</f>
        <v>0</v>
      </c>
      <c r="J37" s="88">
        <f>'Modulo_D''Ordine_AI26'!L35</f>
        <v>0</v>
      </c>
      <c r="K37" s="88">
        <f>'Modulo_D''Ordine_AI26'!M35</f>
        <v>0</v>
      </c>
      <c r="L37" s="88">
        <f>'Modulo_D''Ordine_AI26'!N35</f>
        <v>0</v>
      </c>
      <c r="M37" s="88">
        <f>'Modulo_D''Ordine_AI26'!O35</f>
        <v>0</v>
      </c>
      <c r="N37" s="88">
        <f>'Modulo_D''Ordine_AI26'!P35</f>
        <v>0</v>
      </c>
      <c r="O37" s="88">
        <f>'Modulo_D''Ordine_AI26'!Q35</f>
        <v>0</v>
      </c>
      <c r="P37" s="88">
        <f>'Modulo_D''Ordine_AI26'!R35</f>
        <v>0</v>
      </c>
    </row>
    <row r="38" spans="1:16" s="14" customFormat="1" ht="29.4" thickBot="1" x14ac:dyDescent="0.35">
      <c r="A38" s="85"/>
      <c r="B38" s="87" t="str">
        <f>'Modulo_D''Ordine_AI26'!D36</f>
        <v>SMALL ACTION</v>
      </c>
      <c r="C38" s="88" t="str">
        <f>'Modulo_D''Ordine_AI26'!E36</f>
        <v>T-SHIRT</v>
      </c>
      <c r="D38" s="88" t="str">
        <f>'Modulo_D''Ordine_AI26'!F36</f>
        <v>CORTA</v>
      </c>
      <c r="E38" s="88" t="str">
        <f>'Modulo_D''Ordine_AI26'!G36</f>
        <v>FAIR TRADE</v>
      </c>
      <c r="F38" s="88" t="str">
        <f>'Modulo_D''Ordine_AI26'!H36</f>
        <v>bianco</v>
      </c>
      <c r="G38" s="88" t="str">
        <f>'Modulo_D''Ordine_AI26'!I36</f>
        <v>rossa</v>
      </c>
      <c r="H38" s="88">
        <f>'Modulo_D''Ordine_AI26'!J36</f>
        <v>13</v>
      </c>
      <c r="I38" s="306">
        <f>+'Modulo_D''Ordine_AI26'!K36</f>
        <v>0</v>
      </c>
      <c r="J38" s="88">
        <f>'Modulo_D''Ordine_AI26'!L36</f>
        <v>0</v>
      </c>
      <c r="K38" s="88">
        <f>'Modulo_D''Ordine_AI26'!M36</f>
        <v>0</v>
      </c>
      <c r="L38" s="88">
        <f>'Modulo_D''Ordine_AI26'!N36</f>
        <v>0</v>
      </c>
      <c r="M38" s="88">
        <f>'Modulo_D''Ordine_AI26'!O36</f>
        <v>0</v>
      </c>
      <c r="N38" s="88">
        <f>'Modulo_D''Ordine_AI26'!P36</f>
        <v>0</v>
      </c>
      <c r="O38" s="88">
        <f>'Modulo_D''Ordine_AI26'!Q36</f>
        <v>0</v>
      </c>
      <c r="P38" s="88">
        <f>'Modulo_D''Ordine_AI26'!R36</f>
        <v>0</v>
      </c>
    </row>
    <row r="39" spans="1:16" s="14" customFormat="1" ht="29.4" thickBot="1" x14ac:dyDescent="0.35">
      <c r="A39" s="85"/>
      <c r="B39" s="87" t="str">
        <f>'Modulo_D''Ordine_AI26'!D37</f>
        <v>SMALL ACTION</v>
      </c>
      <c r="C39" s="88" t="str">
        <f>'Modulo_D''Ordine_AI26'!E37</f>
        <v>T-SHIRT</v>
      </c>
      <c r="D39" s="88" t="str">
        <f>'Modulo_D''Ordine_AI26'!F37</f>
        <v>CORTA</v>
      </c>
      <c r="E39" s="88" t="str">
        <f>'Modulo_D''Ordine_AI26'!G37</f>
        <v>FAIR TRADE</v>
      </c>
      <c r="F39" s="88" t="str">
        <f>'Modulo_D''Ordine_AI26'!H37</f>
        <v>rossa</v>
      </c>
      <c r="G39" s="88" t="str">
        <f>'Modulo_D''Ordine_AI26'!I37</f>
        <v>bianca</v>
      </c>
      <c r="H39" s="88">
        <f>'Modulo_D''Ordine_AI26'!J37</f>
        <v>13</v>
      </c>
      <c r="I39" s="306">
        <f>+'Modulo_D''Ordine_AI26'!K37</f>
        <v>0</v>
      </c>
      <c r="J39" s="88">
        <f>'Modulo_D''Ordine_AI26'!L37</f>
        <v>0</v>
      </c>
      <c r="K39" s="88">
        <f>'Modulo_D''Ordine_AI26'!M37</f>
        <v>0</v>
      </c>
      <c r="L39" s="88">
        <f>'Modulo_D''Ordine_AI26'!N37</f>
        <v>0</v>
      </c>
      <c r="M39" s="88">
        <f>'Modulo_D''Ordine_AI26'!O37</f>
        <v>0</v>
      </c>
      <c r="N39" s="88">
        <f>'Modulo_D''Ordine_AI26'!P37</f>
        <v>0</v>
      </c>
      <c r="O39" s="88">
        <f>'Modulo_D''Ordine_AI26'!Q37</f>
        <v>0</v>
      </c>
      <c r="P39" s="88">
        <f>'Modulo_D''Ordine_AI26'!R37</f>
        <v>0</v>
      </c>
    </row>
    <row r="40" spans="1:16" s="14" customFormat="1" ht="15" thickBot="1" x14ac:dyDescent="0.35">
      <c r="A40" s="85"/>
      <c r="B40" s="87" t="str">
        <f>'Modulo_D''Ordine_AI26'!D38</f>
        <v>SMALL ACTION</v>
      </c>
      <c r="C40" s="88" t="str">
        <f>'Modulo_D''Ordine_AI26'!E38</f>
        <v>T-SHIRT</v>
      </c>
      <c r="D40" s="88" t="str">
        <f>'Modulo_D''Ordine_AI26'!F38</f>
        <v>CORTA</v>
      </c>
      <c r="E40" s="88" t="str">
        <f>'Modulo_D''Ordine_AI26'!G38</f>
        <v>BIO</v>
      </c>
      <c r="F40" s="88" t="str">
        <f>'Modulo_D''Ordine_AI26'!H38</f>
        <v>bianco</v>
      </c>
      <c r="G40" s="88" t="str">
        <f>'Modulo_D''Ordine_AI26'!I38</f>
        <v>rossa</v>
      </c>
      <c r="H40" s="88">
        <f>'Modulo_D''Ordine_AI26'!J38</f>
        <v>10</v>
      </c>
      <c r="I40" s="306">
        <f>+'Modulo_D''Ordine_AI26'!K38</f>
        <v>0</v>
      </c>
      <c r="J40" s="88">
        <f>'Modulo_D''Ordine_AI26'!L38</f>
        <v>0</v>
      </c>
      <c r="K40" s="88">
        <f>'Modulo_D''Ordine_AI26'!M38</f>
        <v>0</v>
      </c>
      <c r="L40" s="88">
        <f>'Modulo_D''Ordine_AI26'!N38</f>
        <v>0</v>
      </c>
      <c r="M40" s="88">
        <f>'Modulo_D''Ordine_AI26'!O38</f>
        <v>0</v>
      </c>
      <c r="N40" s="88">
        <f>'Modulo_D''Ordine_AI26'!P38</f>
        <v>0</v>
      </c>
      <c r="O40" s="88">
        <f>'Modulo_D''Ordine_AI26'!Q38</f>
        <v>0</v>
      </c>
      <c r="P40" s="88">
        <f>'Modulo_D''Ordine_AI26'!R38</f>
        <v>0</v>
      </c>
    </row>
    <row r="41" spans="1:16" s="14" customFormat="1" ht="15" thickBot="1" x14ac:dyDescent="0.35">
      <c r="A41" s="85"/>
      <c r="B41" s="87" t="str">
        <f>'Modulo_D''Ordine_AI26'!D39</f>
        <v>SMALL ACTION</v>
      </c>
      <c r="C41" s="88" t="str">
        <f>'Modulo_D''Ordine_AI26'!E39</f>
        <v>T-SHIRT</v>
      </c>
      <c r="D41" s="88" t="str">
        <f>'Modulo_D''Ordine_AI26'!F39</f>
        <v>CORTA</v>
      </c>
      <c r="E41" s="88" t="str">
        <f>'Modulo_D''Ordine_AI26'!G39</f>
        <v>BIO</v>
      </c>
      <c r="F41" s="88" t="str">
        <f>'Modulo_D''Ordine_AI26'!H39</f>
        <v>rossa</v>
      </c>
      <c r="G41" s="88" t="str">
        <f>'Modulo_D''Ordine_AI26'!I39</f>
        <v>bianca</v>
      </c>
      <c r="H41" s="88">
        <f>'Modulo_D''Ordine_AI26'!J39</f>
        <v>10</v>
      </c>
      <c r="I41" s="306">
        <f>+'Modulo_D''Ordine_AI26'!K39</f>
        <v>0</v>
      </c>
      <c r="J41" s="88">
        <f>'Modulo_D''Ordine_AI26'!L39</f>
        <v>0</v>
      </c>
      <c r="K41" s="88">
        <f>'Modulo_D''Ordine_AI26'!M39</f>
        <v>0</v>
      </c>
      <c r="L41" s="88">
        <f>'Modulo_D''Ordine_AI26'!N39</f>
        <v>0</v>
      </c>
      <c r="M41" s="88">
        <f>'Modulo_D''Ordine_AI26'!O39</f>
        <v>0</v>
      </c>
      <c r="N41" s="88">
        <f>'Modulo_D''Ordine_AI26'!P39</f>
        <v>0</v>
      </c>
      <c r="O41" s="88">
        <f>'Modulo_D''Ordine_AI26'!Q39</f>
        <v>0</v>
      </c>
      <c r="P41" s="88">
        <f>'Modulo_D''Ordine_AI26'!R39</f>
        <v>0</v>
      </c>
    </row>
    <row r="42" spans="1:16" s="14" customFormat="1" ht="29.4" thickBot="1" x14ac:dyDescent="0.35">
      <c r="A42" s="85"/>
      <c r="B42" s="87" t="str">
        <f>'Modulo_D''Ordine_AI26'!D40</f>
        <v>THINKING RIGHT</v>
      </c>
      <c r="C42" s="88" t="str">
        <f>'Modulo_D''Ordine_AI26'!E40</f>
        <v>T-SHIRT</v>
      </c>
      <c r="D42" s="88" t="str">
        <f>'Modulo_D''Ordine_AI26'!F40</f>
        <v>CORTA</v>
      </c>
      <c r="E42" s="88" t="str">
        <f>'Modulo_D''Ordine_AI26'!G40</f>
        <v>FAIR TRADE</v>
      </c>
      <c r="F42" s="88" t="str">
        <f>'Modulo_D''Ordine_AI26'!H40</f>
        <v>bianco</v>
      </c>
      <c r="G42" s="88" t="str">
        <f>'Modulo_D''Ordine_AI26'!I40</f>
        <v>nero</v>
      </c>
      <c r="H42" s="88">
        <f>'Modulo_D''Ordine_AI26'!J40</f>
        <v>13</v>
      </c>
      <c r="I42" s="306">
        <f>+'Modulo_D''Ordine_AI26'!K40</f>
        <v>0</v>
      </c>
      <c r="J42" s="88">
        <f>'Modulo_D''Ordine_AI26'!L40</f>
        <v>0</v>
      </c>
      <c r="K42" s="88">
        <f>'Modulo_D''Ordine_AI26'!M40</f>
        <v>0</v>
      </c>
      <c r="L42" s="88">
        <f>'Modulo_D''Ordine_AI26'!N40</f>
        <v>0</v>
      </c>
      <c r="M42" s="88">
        <f>'Modulo_D''Ordine_AI26'!O40</f>
        <v>0</v>
      </c>
      <c r="N42" s="88">
        <f>'Modulo_D''Ordine_AI26'!P40</f>
        <v>0</v>
      </c>
      <c r="O42" s="88">
        <f>'Modulo_D''Ordine_AI26'!Q40</f>
        <v>0</v>
      </c>
      <c r="P42" s="88">
        <f>'Modulo_D''Ordine_AI26'!R40</f>
        <v>0</v>
      </c>
    </row>
    <row r="43" spans="1:16" s="14" customFormat="1" ht="29.4" thickBot="1" x14ac:dyDescent="0.35">
      <c r="A43" s="85"/>
      <c r="B43" s="87" t="str">
        <f>'Modulo_D''Ordine_AI26'!D41</f>
        <v>THINKING RIGHT</v>
      </c>
      <c r="C43" s="88" t="str">
        <f>'Modulo_D''Ordine_AI26'!E41</f>
        <v>T-SHIRT</v>
      </c>
      <c r="D43" s="88" t="str">
        <f>'Modulo_D''Ordine_AI26'!F41</f>
        <v>CORTA</v>
      </c>
      <c r="E43" s="88" t="str">
        <f>'Modulo_D''Ordine_AI26'!G41</f>
        <v>FAIR TRADE</v>
      </c>
      <c r="F43" s="88" t="str">
        <f>'Modulo_D''Ordine_AI26'!H41</f>
        <v>nero</v>
      </c>
      <c r="G43" s="88" t="str">
        <f>'Modulo_D''Ordine_AI26'!I41</f>
        <v>verde</v>
      </c>
      <c r="H43" s="88">
        <f>'Modulo_D''Ordine_AI26'!J41</f>
        <v>13</v>
      </c>
      <c r="I43" s="306">
        <f>+'Modulo_D''Ordine_AI26'!K41</f>
        <v>0</v>
      </c>
      <c r="J43" s="88">
        <f>'Modulo_D''Ordine_AI26'!L41</f>
        <v>0</v>
      </c>
      <c r="K43" s="88">
        <f>'Modulo_D''Ordine_AI26'!M41</f>
        <v>0</v>
      </c>
      <c r="L43" s="88">
        <f>'Modulo_D''Ordine_AI26'!N41</f>
        <v>0</v>
      </c>
      <c r="M43" s="88">
        <f>'Modulo_D''Ordine_AI26'!O41</f>
        <v>0</v>
      </c>
      <c r="N43" s="88">
        <f>'Modulo_D''Ordine_AI26'!P41</f>
        <v>0</v>
      </c>
      <c r="O43" s="88">
        <f>'Modulo_D''Ordine_AI26'!Q41</f>
        <v>0</v>
      </c>
      <c r="P43" s="88">
        <f>'Modulo_D''Ordine_AI26'!R41</f>
        <v>0</v>
      </c>
    </row>
    <row r="44" spans="1:16" s="14" customFormat="1" ht="29.4" thickBot="1" x14ac:dyDescent="0.35">
      <c r="A44" s="85"/>
      <c r="B44" s="87" t="str">
        <f>'Modulo_D''Ordine_AI26'!D42</f>
        <v>THINKING RIGHT</v>
      </c>
      <c r="C44" s="88" t="str">
        <f>'Modulo_D''Ordine_AI26'!E42</f>
        <v>T-SHIRT UNISEX</v>
      </c>
      <c r="D44" s="88" t="str">
        <f>'Modulo_D''Ordine_AI26'!F42</f>
        <v>LUNGA</v>
      </c>
      <c r="E44" s="88" t="str">
        <f>'Modulo_D''Ordine_AI26'!G42</f>
        <v>FAIR TRADE</v>
      </c>
      <c r="F44" s="88" t="str">
        <f>'Modulo_D''Ordine_AI26'!H42</f>
        <v>nero</v>
      </c>
      <c r="G44" s="88" t="str">
        <f>'Modulo_D''Ordine_AI26'!I42</f>
        <v>verde</v>
      </c>
      <c r="H44" s="88">
        <f>'Modulo_D''Ordine_AI26'!J42</f>
        <v>16.5</v>
      </c>
      <c r="I44" s="306">
        <f>+'Modulo_D''Ordine_AI26'!K42</f>
        <v>0</v>
      </c>
      <c r="J44" s="88">
        <f>'Modulo_D''Ordine_AI26'!L42</f>
        <v>0</v>
      </c>
      <c r="K44" s="88">
        <f>'Modulo_D''Ordine_AI26'!M42</f>
        <v>0</v>
      </c>
      <c r="L44" s="88">
        <f>'Modulo_D''Ordine_AI26'!N42</f>
        <v>0</v>
      </c>
      <c r="M44" s="88">
        <f>'Modulo_D''Ordine_AI26'!O42</f>
        <v>0</v>
      </c>
      <c r="N44" s="88">
        <f>'Modulo_D''Ordine_AI26'!P42</f>
        <v>0</v>
      </c>
      <c r="O44" s="88">
        <f>'Modulo_D''Ordine_AI26'!Q42</f>
        <v>0</v>
      </c>
      <c r="P44" s="88">
        <f>'Modulo_D''Ordine_AI26'!R42</f>
        <v>0</v>
      </c>
    </row>
    <row r="45" spans="1:16" s="14" customFormat="1" ht="29.4" thickBot="1" x14ac:dyDescent="0.35">
      <c r="A45" s="85"/>
      <c r="B45" s="87" t="str">
        <f>'Modulo_D''Ordine_AI26'!D43</f>
        <v>THINKING RIGHT</v>
      </c>
      <c r="C45" s="88" t="str">
        <f>'Modulo_D''Ordine_AI26'!E43</f>
        <v>T-SHIRT DONNA</v>
      </c>
      <c r="D45" s="88" t="str">
        <f>'Modulo_D''Ordine_AI26'!F43</f>
        <v>LUNGA</v>
      </c>
      <c r="E45" s="88" t="str">
        <f>'Modulo_D''Ordine_AI26'!G43</f>
        <v>FAIR TRADE</v>
      </c>
      <c r="F45" s="88" t="str">
        <f>'Modulo_D''Ordine_AI26'!H43</f>
        <v>nero</v>
      </c>
      <c r="G45" s="88" t="str">
        <f>'Modulo_D''Ordine_AI26'!I43</f>
        <v>verde</v>
      </c>
      <c r="H45" s="88">
        <f>'Modulo_D''Ordine_AI26'!J43</f>
        <v>16.5</v>
      </c>
      <c r="I45" s="306">
        <f>+'Modulo_D''Ordine_AI26'!K43</f>
        <v>0</v>
      </c>
      <c r="J45" s="88">
        <f>'Modulo_D''Ordine_AI26'!L43</f>
        <v>0</v>
      </c>
      <c r="K45" s="88">
        <f>'Modulo_D''Ordine_AI26'!M43</f>
        <v>0</v>
      </c>
      <c r="L45" s="88">
        <f>'Modulo_D''Ordine_AI26'!N43</f>
        <v>0</v>
      </c>
      <c r="M45" s="88">
        <f>'Modulo_D''Ordine_AI26'!O43</f>
        <v>0</v>
      </c>
      <c r="N45" s="88">
        <f>'Modulo_D''Ordine_AI26'!P43</f>
        <v>0</v>
      </c>
      <c r="O45" s="88">
        <f>'Modulo_D''Ordine_AI26'!Q43</f>
        <v>0</v>
      </c>
      <c r="P45" s="88">
        <f>'Modulo_D''Ordine_AI26'!R43</f>
        <v>0</v>
      </c>
    </row>
    <row r="46" spans="1:16" s="14" customFormat="1" ht="15" thickBot="1" x14ac:dyDescent="0.35">
      <c r="A46" s="85"/>
      <c r="B46" s="87" t="str">
        <f>'Modulo_D''Ordine_AI26'!D44</f>
        <v>THINKING RIGHT</v>
      </c>
      <c r="C46" s="88" t="str">
        <f>'Modulo_D''Ordine_AI26'!E44</f>
        <v>T-SHIRT</v>
      </c>
      <c r="D46" s="88" t="str">
        <f>'Modulo_D''Ordine_AI26'!F44</f>
        <v>CORTA</v>
      </c>
      <c r="E46" s="88" t="str">
        <f>'Modulo_D''Ordine_AI26'!G44</f>
        <v>BIO</v>
      </c>
      <c r="F46" s="88" t="str">
        <f>'Modulo_D''Ordine_AI26'!H44</f>
        <v>bianco</v>
      </c>
      <c r="G46" s="88" t="str">
        <f>'Modulo_D''Ordine_AI26'!I44</f>
        <v>nero</v>
      </c>
      <c r="H46" s="88">
        <f>'Modulo_D''Ordine_AI26'!J44</f>
        <v>10</v>
      </c>
      <c r="I46" s="306">
        <f>+'Modulo_D''Ordine_AI26'!K44</f>
        <v>0</v>
      </c>
      <c r="J46" s="88">
        <f>'Modulo_D''Ordine_AI26'!L44</f>
        <v>0</v>
      </c>
      <c r="K46" s="88">
        <f>'Modulo_D''Ordine_AI26'!M44</f>
        <v>0</v>
      </c>
      <c r="L46" s="88">
        <f>'Modulo_D''Ordine_AI26'!N44</f>
        <v>0</v>
      </c>
      <c r="M46" s="88">
        <f>'Modulo_D''Ordine_AI26'!O44</f>
        <v>0</v>
      </c>
      <c r="N46" s="88">
        <f>'Modulo_D''Ordine_AI26'!P44</f>
        <v>0</v>
      </c>
      <c r="O46" s="88">
        <f>'Modulo_D''Ordine_AI26'!Q44</f>
        <v>0</v>
      </c>
      <c r="P46" s="88">
        <f>'Modulo_D''Ordine_AI26'!R44</f>
        <v>0</v>
      </c>
    </row>
    <row r="47" spans="1:16" s="14" customFormat="1" ht="15" thickBot="1" x14ac:dyDescent="0.35">
      <c r="A47" s="85"/>
      <c r="B47" s="87" t="str">
        <f>'Modulo_D''Ordine_AI26'!D45</f>
        <v>THINKING RIGHT</v>
      </c>
      <c r="C47" s="88" t="str">
        <f>'Modulo_D''Ordine_AI26'!E45</f>
        <v>T-SHIRT</v>
      </c>
      <c r="D47" s="88" t="str">
        <f>'Modulo_D''Ordine_AI26'!F45</f>
        <v>CORTA</v>
      </c>
      <c r="E47" s="88" t="str">
        <f>'Modulo_D''Ordine_AI26'!G45</f>
        <v>BIO</v>
      </c>
      <c r="F47" s="88" t="str">
        <f>'Modulo_D''Ordine_AI26'!H45</f>
        <v>nero</v>
      </c>
      <c r="G47" s="88" t="str">
        <f>'Modulo_D''Ordine_AI26'!I45</f>
        <v>verde</v>
      </c>
      <c r="H47" s="88">
        <f>'Modulo_D''Ordine_AI26'!J45</f>
        <v>10</v>
      </c>
      <c r="I47" s="306">
        <f>+'Modulo_D''Ordine_AI26'!K45</f>
        <v>0</v>
      </c>
      <c r="J47" s="88">
        <f>'Modulo_D''Ordine_AI26'!L45</f>
        <v>0</v>
      </c>
      <c r="K47" s="88">
        <f>'Modulo_D''Ordine_AI26'!M45</f>
        <v>0</v>
      </c>
      <c r="L47" s="88">
        <f>'Modulo_D''Ordine_AI26'!N45</f>
        <v>0</v>
      </c>
      <c r="M47" s="88">
        <f>'Modulo_D''Ordine_AI26'!O45</f>
        <v>0</v>
      </c>
      <c r="N47" s="88">
        <f>'Modulo_D''Ordine_AI26'!P45</f>
        <v>0</v>
      </c>
      <c r="O47" s="88">
        <f>'Modulo_D''Ordine_AI26'!Q45</f>
        <v>0</v>
      </c>
      <c r="P47" s="88">
        <f>'Modulo_D''Ordine_AI26'!R45</f>
        <v>0</v>
      </c>
    </row>
    <row r="48" spans="1:16" s="14" customFormat="1" ht="29.4" thickBot="1" x14ac:dyDescent="0.35">
      <c r="A48" s="85"/>
      <c r="B48" s="87" t="str">
        <f>'Modulo_D''Ordine_AI26'!D46</f>
        <v>FREE PALESTINE</v>
      </c>
      <c r="C48" s="88" t="str">
        <f>'Modulo_D''Ordine_AI26'!E46</f>
        <v>T-SHIRT</v>
      </c>
      <c r="D48" s="88" t="str">
        <f>'Modulo_D''Ordine_AI26'!F46</f>
        <v>CORTA</v>
      </c>
      <c r="E48" s="88" t="str">
        <f>'Modulo_D''Ordine_AI26'!G46</f>
        <v>FAIR TRADE</v>
      </c>
      <c r="F48" s="88" t="str">
        <f>'Modulo_D''Ordine_AI26'!H46</f>
        <v>bianco</v>
      </c>
      <c r="G48" s="88">
        <f>'Modulo_D''Ordine_AI26'!I46</f>
        <v>0</v>
      </c>
      <c r="H48" s="88">
        <f>'Modulo_D''Ordine_AI26'!J46</f>
        <v>13</v>
      </c>
      <c r="I48" s="306">
        <f>+'Modulo_D''Ordine_AI26'!K46</f>
        <v>0</v>
      </c>
      <c r="J48" s="88">
        <f>'Modulo_D''Ordine_AI26'!L46</f>
        <v>0</v>
      </c>
      <c r="K48" s="88">
        <f>'Modulo_D''Ordine_AI26'!M46</f>
        <v>0</v>
      </c>
      <c r="L48" s="88">
        <f>'Modulo_D''Ordine_AI26'!N46</f>
        <v>0</v>
      </c>
      <c r="M48" s="88">
        <f>'Modulo_D''Ordine_AI26'!O46</f>
        <v>0</v>
      </c>
      <c r="N48" s="88">
        <f>'Modulo_D''Ordine_AI26'!P46</f>
        <v>0</v>
      </c>
      <c r="O48" s="88">
        <f>'Modulo_D''Ordine_AI26'!Q46</f>
        <v>0</v>
      </c>
      <c r="P48" s="88">
        <f>'Modulo_D''Ordine_AI26'!R46</f>
        <v>0</v>
      </c>
    </row>
    <row r="49" spans="1:16" s="14" customFormat="1" ht="15" thickBot="1" x14ac:dyDescent="0.35">
      <c r="A49" s="85"/>
      <c r="B49" s="87" t="str">
        <f>'Modulo_D''Ordine_AI26'!D47</f>
        <v>FREE PALESTINE</v>
      </c>
      <c r="C49" s="88" t="str">
        <f>'Modulo_D''Ordine_AI26'!E47</f>
        <v>T-SHIRT</v>
      </c>
      <c r="D49" s="88" t="str">
        <f>'Modulo_D''Ordine_AI26'!F47</f>
        <v>CORTA</v>
      </c>
      <c r="E49" s="88" t="str">
        <f>'Modulo_D''Ordine_AI26'!G47</f>
        <v>BIO</v>
      </c>
      <c r="F49" s="88" t="str">
        <f>'Modulo_D''Ordine_AI26'!H47</f>
        <v>bianco</v>
      </c>
      <c r="G49" s="88">
        <f>'Modulo_D''Ordine_AI26'!I47</f>
        <v>0</v>
      </c>
      <c r="H49" s="88">
        <f>'Modulo_D''Ordine_AI26'!J47</f>
        <v>10</v>
      </c>
      <c r="I49" s="306">
        <f>+'Modulo_D''Ordine_AI26'!K47</f>
        <v>0</v>
      </c>
      <c r="J49" s="88">
        <f>'Modulo_D''Ordine_AI26'!L47</f>
        <v>0</v>
      </c>
      <c r="K49" s="88">
        <f>'Modulo_D''Ordine_AI26'!M47</f>
        <v>0</v>
      </c>
      <c r="L49" s="88">
        <f>'Modulo_D''Ordine_AI26'!N47</f>
        <v>0</v>
      </c>
      <c r="M49" s="88">
        <f>'Modulo_D''Ordine_AI26'!O47</f>
        <v>0</v>
      </c>
      <c r="N49" s="88">
        <f>'Modulo_D''Ordine_AI26'!P47</f>
        <v>0</v>
      </c>
      <c r="O49" s="88">
        <f>'Modulo_D''Ordine_AI26'!Q47</f>
        <v>0</v>
      </c>
      <c r="P49" s="88">
        <f>'Modulo_D''Ordine_AI26'!R47</f>
        <v>0</v>
      </c>
    </row>
    <row r="50" spans="1:16" s="14" customFormat="1" ht="29.4" thickBot="1" x14ac:dyDescent="0.35">
      <c r="A50" s="85"/>
      <c r="B50" s="87" t="str">
        <f>'Modulo_D''Ordine_AI26'!D48</f>
        <v>AUGURI</v>
      </c>
      <c r="C50" s="88" t="str">
        <f>'Modulo_D''Ordine_AI26'!E48</f>
        <v>T-SHIRT</v>
      </c>
      <c r="D50" s="88" t="str">
        <f>'Modulo_D''Ordine_AI26'!F48</f>
        <v>CORTA</v>
      </c>
      <c r="E50" s="88" t="str">
        <f>'Modulo_D''Ordine_AI26'!G48</f>
        <v>FAIR TRADE</v>
      </c>
      <c r="F50" s="88" t="str">
        <f>'Modulo_D''Ordine_AI26'!H48</f>
        <v>rossa</v>
      </c>
      <c r="G50" s="88" t="str">
        <f>'Modulo_D''Ordine_AI26'!I48</f>
        <v>bianca</v>
      </c>
      <c r="H50" s="88">
        <f>'Modulo_D''Ordine_AI26'!J48</f>
        <v>13</v>
      </c>
      <c r="I50" s="306">
        <f>+'Modulo_D''Ordine_AI26'!K48</f>
        <v>0</v>
      </c>
      <c r="J50" s="88">
        <f>'Modulo_D''Ordine_AI26'!L48</f>
        <v>0</v>
      </c>
      <c r="K50" s="88">
        <f>'Modulo_D''Ordine_AI26'!M48</f>
        <v>0</v>
      </c>
      <c r="L50" s="88">
        <f>'Modulo_D''Ordine_AI26'!N48</f>
        <v>0</v>
      </c>
      <c r="M50" s="88">
        <f>'Modulo_D''Ordine_AI26'!O48</f>
        <v>0</v>
      </c>
      <c r="N50" s="88">
        <f>'Modulo_D''Ordine_AI26'!P48</f>
        <v>0</v>
      </c>
      <c r="O50" s="88">
        <f>'Modulo_D''Ordine_AI26'!Q48</f>
        <v>0</v>
      </c>
      <c r="P50" s="88">
        <f>'Modulo_D''Ordine_AI26'!R48</f>
        <v>0</v>
      </c>
    </row>
    <row r="51" spans="1:16" s="14" customFormat="1" ht="15" thickBot="1" x14ac:dyDescent="0.35">
      <c r="A51" s="85"/>
      <c r="B51" s="87" t="str">
        <f>'Modulo_D''Ordine_AI26'!D49</f>
        <v>AUGURI</v>
      </c>
      <c r="C51" s="88" t="str">
        <f>'Modulo_D''Ordine_AI26'!E49</f>
        <v>T-SHIRT</v>
      </c>
      <c r="D51" s="88" t="str">
        <f>'Modulo_D''Ordine_AI26'!F49</f>
        <v>CORTA</v>
      </c>
      <c r="E51" s="88" t="str">
        <f>'Modulo_D''Ordine_AI26'!G49</f>
        <v>BIO</v>
      </c>
      <c r="F51" s="88" t="str">
        <f>'Modulo_D''Ordine_AI26'!H49</f>
        <v>rossa</v>
      </c>
      <c r="G51" s="88" t="str">
        <f>'Modulo_D''Ordine_AI26'!I49</f>
        <v>bianca</v>
      </c>
      <c r="H51" s="88">
        <f>'Modulo_D''Ordine_AI26'!J49</f>
        <v>10</v>
      </c>
      <c r="I51" s="306">
        <f>+'Modulo_D''Ordine_AI26'!K49</f>
        <v>0</v>
      </c>
      <c r="J51" s="88">
        <f>'Modulo_D''Ordine_AI26'!L49</f>
        <v>0</v>
      </c>
      <c r="K51" s="88">
        <f>'Modulo_D''Ordine_AI26'!M49</f>
        <v>0</v>
      </c>
      <c r="L51" s="88">
        <f>'Modulo_D''Ordine_AI26'!N49</f>
        <v>0</v>
      </c>
      <c r="M51" s="88">
        <f>'Modulo_D''Ordine_AI26'!O49</f>
        <v>0</v>
      </c>
      <c r="N51" s="88">
        <f>'Modulo_D''Ordine_AI26'!P49</f>
        <v>0</v>
      </c>
      <c r="O51" s="88">
        <f>'Modulo_D''Ordine_AI26'!Q49</f>
        <v>0</v>
      </c>
      <c r="P51" s="88">
        <f>'Modulo_D''Ordine_AI26'!R49</f>
        <v>0</v>
      </c>
    </row>
    <row r="52" spans="1:16" s="14" customFormat="1" ht="29.4" thickBot="1" x14ac:dyDescent="0.35">
      <c r="A52" s="85"/>
      <c r="B52" s="87" t="str">
        <f>'Modulo_D''Ordine_AI26'!D50</f>
        <v>BELLA CIAO</v>
      </c>
      <c r="C52" s="88" t="str">
        <f>'Modulo_D''Ordine_AI26'!E50</f>
        <v>T-SHIRT</v>
      </c>
      <c r="D52" s="88" t="str">
        <f>'Modulo_D''Ordine_AI26'!F50</f>
        <v>CORTA</v>
      </c>
      <c r="E52" s="88" t="str">
        <f>'Modulo_D''Ordine_AI26'!G50</f>
        <v>FAIR TRADE</v>
      </c>
      <c r="F52" s="88" t="str">
        <f>'Modulo_D''Ordine_AI26'!H50</f>
        <v>bianco</v>
      </c>
      <c r="G52" s="88" t="str">
        <f>'Modulo_D''Ordine_AI26'!I50</f>
        <v>nero/rosso</v>
      </c>
      <c r="H52" s="88">
        <f>'Modulo_D''Ordine_AI26'!J50</f>
        <v>13</v>
      </c>
      <c r="I52" s="306">
        <f>+'Modulo_D''Ordine_AI26'!K50</f>
        <v>0</v>
      </c>
      <c r="J52" s="88">
        <f>'Modulo_D''Ordine_AI26'!L50</f>
        <v>0</v>
      </c>
      <c r="K52" s="88">
        <f>'Modulo_D''Ordine_AI26'!M50</f>
        <v>0</v>
      </c>
      <c r="L52" s="88">
        <f>'Modulo_D''Ordine_AI26'!N50</f>
        <v>0</v>
      </c>
      <c r="M52" s="88">
        <f>'Modulo_D''Ordine_AI26'!O50</f>
        <v>0</v>
      </c>
      <c r="N52" s="88">
        <f>'Modulo_D''Ordine_AI26'!P50</f>
        <v>0</v>
      </c>
      <c r="O52" s="88">
        <f>'Modulo_D''Ordine_AI26'!Q50</f>
        <v>0</v>
      </c>
      <c r="P52" s="88">
        <f>'Modulo_D''Ordine_AI26'!R50</f>
        <v>0</v>
      </c>
    </row>
    <row r="53" spans="1:16" s="14" customFormat="1" ht="29.4" thickBot="1" x14ac:dyDescent="0.35">
      <c r="A53" s="85"/>
      <c r="B53" s="87" t="str">
        <f>'Modulo_D''Ordine_AI26'!D51</f>
        <v>BELLA CIAO</v>
      </c>
      <c r="C53" s="88" t="str">
        <f>'Modulo_D''Ordine_AI26'!E51</f>
        <v>T-SHIRT</v>
      </c>
      <c r="D53" s="88" t="str">
        <f>'Modulo_D''Ordine_AI26'!F51</f>
        <v>CORTA</v>
      </c>
      <c r="E53" s="88" t="str">
        <f>'Modulo_D''Ordine_AI26'!G51</f>
        <v>FAIR TRADE</v>
      </c>
      <c r="F53" s="88" t="str">
        <f>'Modulo_D''Ordine_AI26'!H51</f>
        <v>nero</v>
      </c>
      <c r="G53" s="88" t="str">
        <f>'Modulo_D''Ordine_AI26'!I51</f>
        <v>bianca/rosso</v>
      </c>
      <c r="H53" s="88">
        <f>'Modulo_D''Ordine_AI26'!J51</f>
        <v>13</v>
      </c>
      <c r="I53" s="306">
        <f>+'Modulo_D''Ordine_AI26'!K51</f>
        <v>0</v>
      </c>
      <c r="J53" s="88">
        <f>'Modulo_D''Ordine_AI26'!L51</f>
        <v>0</v>
      </c>
      <c r="K53" s="88">
        <f>'Modulo_D''Ordine_AI26'!M51</f>
        <v>0</v>
      </c>
      <c r="L53" s="88">
        <f>'Modulo_D''Ordine_AI26'!N51</f>
        <v>0</v>
      </c>
      <c r="M53" s="88">
        <f>'Modulo_D''Ordine_AI26'!O51</f>
        <v>0</v>
      </c>
      <c r="N53" s="88">
        <f>'Modulo_D''Ordine_AI26'!P51</f>
        <v>0</v>
      </c>
      <c r="O53" s="88">
        <f>'Modulo_D''Ordine_AI26'!Q51</f>
        <v>0</v>
      </c>
      <c r="P53" s="88">
        <f>'Modulo_D''Ordine_AI26'!R51</f>
        <v>0</v>
      </c>
    </row>
    <row r="54" spans="1:16" s="14" customFormat="1" ht="29.4" thickBot="1" x14ac:dyDescent="0.35">
      <c r="A54" s="85"/>
      <c r="B54" s="87" t="str">
        <f>'Modulo_D''Ordine_AI26'!D52</f>
        <v>BELLA CIAO</v>
      </c>
      <c r="C54" s="88" t="str">
        <f>'Modulo_D''Ordine_AI26'!E52</f>
        <v>T-SHIRT</v>
      </c>
      <c r="D54" s="88" t="str">
        <f>'Modulo_D''Ordine_AI26'!F52</f>
        <v>CORTA</v>
      </c>
      <c r="E54" s="88" t="str">
        <f>'Modulo_D''Ordine_AI26'!G52</f>
        <v>FAIR TRADE</v>
      </c>
      <c r="F54" s="88" t="str">
        <f>'Modulo_D''Ordine_AI26'!H52</f>
        <v>Rosso</v>
      </c>
      <c r="G54" s="88" t="str">
        <f>'Modulo_D''Ordine_AI26'!I52</f>
        <v>nera</v>
      </c>
      <c r="H54" s="88">
        <f>'Modulo_D''Ordine_AI26'!J52</f>
        <v>13</v>
      </c>
      <c r="I54" s="306">
        <f>+'Modulo_D''Ordine_AI26'!K52</f>
        <v>0</v>
      </c>
      <c r="J54" s="88">
        <f>'Modulo_D''Ordine_AI26'!L52</f>
        <v>0</v>
      </c>
      <c r="K54" s="88">
        <f>'Modulo_D''Ordine_AI26'!M52</f>
        <v>0</v>
      </c>
      <c r="L54" s="88">
        <f>'Modulo_D''Ordine_AI26'!N52</f>
        <v>0</v>
      </c>
      <c r="M54" s="88">
        <f>'Modulo_D''Ordine_AI26'!O52</f>
        <v>0</v>
      </c>
      <c r="N54" s="88">
        <f>'Modulo_D''Ordine_AI26'!P52</f>
        <v>0</v>
      </c>
      <c r="O54" s="88">
        <f>'Modulo_D''Ordine_AI26'!Q52</f>
        <v>0</v>
      </c>
      <c r="P54" s="88">
        <f>'Modulo_D''Ordine_AI26'!R52</f>
        <v>0</v>
      </c>
    </row>
    <row r="55" spans="1:16" s="14" customFormat="1" ht="29.4" thickBot="1" x14ac:dyDescent="0.35">
      <c r="A55" s="85"/>
      <c r="B55" s="87" t="str">
        <f>'Modulo_D''Ordine_AI26'!D53</f>
        <v>BELLA CIAO</v>
      </c>
      <c r="C55" s="88" t="str">
        <f>'Modulo_D''Ordine_AI26'!E53</f>
        <v>T-SHIRT UNISEX</v>
      </c>
      <c r="D55" s="88" t="str">
        <f>'Modulo_D''Ordine_AI26'!F53</f>
        <v>LUNGA</v>
      </c>
      <c r="E55" s="88" t="str">
        <f>'Modulo_D''Ordine_AI26'!G53</f>
        <v>FAIR TRADE</v>
      </c>
      <c r="F55" s="88" t="str">
        <f>'Modulo_D''Ordine_AI26'!H53</f>
        <v>nero</v>
      </c>
      <c r="G55" s="88" t="str">
        <f>'Modulo_D''Ordine_AI26'!I53</f>
        <v>bianca/rosso</v>
      </c>
      <c r="H55" s="88">
        <f>'Modulo_D''Ordine_AI26'!J53</f>
        <v>16.5</v>
      </c>
      <c r="I55" s="306">
        <f>+'Modulo_D''Ordine_AI26'!K53</f>
        <v>0</v>
      </c>
      <c r="J55" s="88">
        <f>'Modulo_D''Ordine_AI26'!L53</f>
        <v>0</v>
      </c>
      <c r="K55" s="88">
        <f>'Modulo_D''Ordine_AI26'!M53</f>
        <v>0</v>
      </c>
      <c r="L55" s="88">
        <f>'Modulo_D''Ordine_AI26'!N53</f>
        <v>0</v>
      </c>
      <c r="M55" s="88">
        <f>'Modulo_D''Ordine_AI26'!O53</f>
        <v>0</v>
      </c>
      <c r="N55" s="88">
        <f>'Modulo_D''Ordine_AI26'!P53</f>
        <v>0</v>
      </c>
      <c r="O55" s="88">
        <f>'Modulo_D''Ordine_AI26'!Q53</f>
        <v>0</v>
      </c>
      <c r="P55" s="88">
        <f>'Modulo_D''Ordine_AI26'!R53</f>
        <v>0</v>
      </c>
    </row>
    <row r="56" spans="1:16" s="14" customFormat="1" ht="29.4" thickBot="1" x14ac:dyDescent="0.35">
      <c r="A56" s="85"/>
      <c r="B56" s="87" t="str">
        <f>'Modulo_D''Ordine_AI26'!D54</f>
        <v>BELLA CIAO</v>
      </c>
      <c r="C56" s="88" t="str">
        <f>'Modulo_D''Ordine_AI26'!E54</f>
        <v>T-SHIRT DONNA</v>
      </c>
      <c r="D56" s="88" t="str">
        <f>'Modulo_D''Ordine_AI26'!F54</f>
        <v>LUNGA</v>
      </c>
      <c r="E56" s="88" t="str">
        <f>'Modulo_D''Ordine_AI26'!G54</f>
        <v>FAIR TRADE</v>
      </c>
      <c r="F56" s="88" t="str">
        <f>'Modulo_D''Ordine_AI26'!H54</f>
        <v>nero</v>
      </c>
      <c r="G56" s="88" t="str">
        <f>'Modulo_D''Ordine_AI26'!I54</f>
        <v>bianca/rosso</v>
      </c>
      <c r="H56" s="88">
        <f>'Modulo_D''Ordine_AI26'!J54</f>
        <v>16.5</v>
      </c>
      <c r="I56" s="306">
        <f>+'Modulo_D''Ordine_AI26'!K54</f>
        <v>0</v>
      </c>
      <c r="J56" s="88">
        <f>'Modulo_D''Ordine_AI26'!L54</f>
        <v>0</v>
      </c>
      <c r="K56" s="88">
        <f>'Modulo_D''Ordine_AI26'!M54</f>
        <v>0</v>
      </c>
      <c r="L56" s="88">
        <f>'Modulo_D''Ordine_AI26'!N54</f>
        <v>0</v>
      </c>
      <c r="M56" s="88">
        <f>'Modulo_D''Ordine_AI26'!O54</f>
        <v>0</v>
      </c>
      <c r="N56" s="88">
        <f>'Modulo_D''Ordine_AI26'!P54</f>
        <v>0</v>
      </c>
      <c r="O56" s="88">
        <f>'Modulo_D''Ordine_AI26'!Q54</f>
        <v>0</v>
      </c>
      <c r="P56" s="88">
        <f>'Modulo_D''Ordine_AI26'!R54</f>
        <v>0</v>
      </c>
    </row>
    <row r="57" spans="1:16" s="14" customFormat="1" ht="29.4" thickBot="1" x14ac:dyDescent="0.35">
      <c r="A57" s="85"/>
      <c r="B57" s="87" t="str">
        <f>'Modulo_D''Ordine_AI26'!D55</f>
        <v>BELLA CIAO</v>
      </c>
      <c r="C57" s="88" t="str">
        <f>'Modulo_D''Ordine_AI26'!E55</f>
        <v>T-SHIRT</v>
      </c>
      <c r="D57" s="88" t="str">
        <f>'Modulo_D''Ordine_AI26'!F55</f>
        <v>CORTA</v>
      </c>
      <c r="E57" s="88" t="str">
        <f>'Modulo_D''Ordine_AI26'!G55</f>
        <v>BIO</v>
      </c>
      <c r="F57" s="88" t="str">
        <f>'Modulo_D''Ordine_AI26'!H55</f>
        <v>bianco</v>
      </c>
      <c r="G57" s="88" t="str">
        <f>'Modulo_D''Ordine_AI26'!I55</f>
        <v>nero/rosso</v>
      </c>
      <c r="H57" s="88">
        <f>'Modulo_D''Ordine_AI26'!J55</f>
        <v>10</v>
      </c>
      <c r="I57" s="306">
        <f>+'Modulo_D''Ordine_AI26'!K55</f>
        <v>0</v>
      </c>
      <c r="J57" s="88">
        <f>'Modulo_D''Ordine_AI26'!L55</f>
        <v>0</v>
      </c>
      <c r="K57" s="88">
        <f>'Modulo_D''Ordine_AI26'!M55</f>
        <v>0</v>
      </c>
      <c r="L57" s="88">
        <f>'Modulo_D''Ordine_AI26'!N55</f>
        <v>0</v>
      </c>
      <c r="M57" s="88">
        <f>'Modulo_D''Ordine_AI26'!O55</f>
        <v>0</v>
      </c>
      <c r="N57" s="88">
        <f>'Modulo_D''Ordine_AI26'!P55</f>
        <v>0</v>
      </c>
      <c r="O57" s="88">
        <f>'Modulo_D''Ordine_AI26'!Q55</f>
        <v>0</v>
      </c>
      <c r="P57" s="88">
        <f>'Modulo_D''Ordine_AI26'!R55</f>
        <v>0</v>
      </c>
    </row>
    <row r="58" spans="1:16" s="14" customFormat="1" ht="29.4" thickBot="1" x14ac:dyDescent="0.35">
      <c r="A58" s="85"/>
      <c r="B58" s="87" t="str">
        <f>'Modulo_D''Ordine_AI26'!D56</f>
        <v>BELLA CIAO</v>
      </c>
      <c r="C58" s="88" t="str">
        <f>'Modulo_D''Ordine_AI26'!E56</f>
        <v>T-SHIRT</v>
      </c>
      <c r="D58" s="88" t="str">
        <f>'Modulo_D''Ordine_AI26'!F56</f>
        <v>CORTA</v>
      </c>
      <c r="E58" s="88" t="str">
        <f>'Modulo_D''Ordine_AI26'!G56</f>
        <v>BIO</v>
      </c>
      <c r="F58" s="88" t="str">
        <f>'Modulo_D''Ordine_AI26'!H56</f>
        <v>nero</v>
      </c>
      <c r="G58" s="88" t="str">
        <f>'Modulo_D''Ordine_AI26'!I56</f>
        <v>bianca/rosso</v>
      </c>
      <c r="H58" s="88">
        <f>'Modulo_D''Ordine_AI26'!J56</f>
        <v>10</v>
      </c>
      <c r="I58" s="306">
        <f>+'Modulo_D''Ordine_AI26'!K56</f>
        <v>0</v>
      </c>
      <c r="J58" s="88">
        <f>'Modulo_D''Ordine_AI26'!L56</f>
        <v>0</v>
      </c>
      <c r="K58" s="88">
        <f>'Modulo_D''Ordine_AI26'!M56</f>
        <v>0</v>
      </c>
      <c r="L58" s="88">
        <f>'Modulo_D''Ordine_AI26'!N56</f>
        <v>0</v>
      </c>
      <c r="M58" s="88">
        <f>'Modulo_D''Ordine_AI26'!O56</f>
        <v>0</v>
      </c>
      <c r="N58" s="88">
        <f>'Modulo_D''Ordine_AI26'!P56</f>
        <v>0</v>
      </c>
      <c r="O58" s="88">
        <f>'Modulo_D''Ordine_AI26'!Q56</f>
        <v>0</v>
      </c>
      <c r="P58" s="88">
        <f>'Modulo_D''Ordine_AI26'!R56</f>
        <v>0</v>
      </c>
    </row>
    <row r="59" spans="1:16" s="14" customFormat="1" ht="15" thickBot="1" x14ac:dyDescent="0.35">
      <c r="A59" s="85"/>
      <c r="B59" s="87" t="str">
        <f>'Modulo_D''Ordine_AI26'!D57</f>
        <v>BELLA CIAO</v>
      </c>
      <c r="C59" s="88" t="str">
        <f>'Modulo_D''Ordine_AI26'!E57</f>
        <v>T-SHIRT</v>
      </c>
      <c r="D59" s="88" t="str">
        <f>'Modulo_D''Ordine_AI26'!F57</f>
        <v>CORTA</v>
      </c>
      <c r="E59" s="88" t="str">
        <f>'Modulo_D''Ordine_AI26'!G57</f>
        <v>BIO</v>
      </c>
      <c r="F59" s="88" t="str">
        <f>'Modulo_D''Ordine_AI26'!H57</f>
        <v>Rosso</v>
      </c>
      <c r="G59" s="88" t="str">
        <f>'Modulo_D''Ordine_AI26'!I57</f>
        <v>nera</v>
      </c>
      <c r="H59" s="88">
        <f>'Modulo_D''Ordine_AI26'!J57</f>
        <v>10</v>
      </c>
      <c r="I59" s="306">
        <f>+'Modulo_D''Ordine_AI26'!K57</f>
        <v>0</v>
      </c>
      <c r="J59" s="88">
        <f>'Modulo_D''Ordine_AI26'!L57</f>
        <v>0</v>
      </c>
      <c r="K59" s="88">
        <f>'Modulo_D''Ordine_AI26'!M57</f>
        <v>0</v>
      </c>
      <c r="L59" s="88">
        <f>'Modulo_D''Ordine_AI26'!N57</f>
        <v>0</v>
      </c>
      <c r="M59" s="88">
        <f>'Modulo_D''Ordine_AI26'!O57</f>
        <v>0</v>
      </c>
      <c r="N59" s="88">
        <f>'Modulo_D''Ordine_AI26'!P57</f>
        <v>0</v>
      </c>
      <c r="O59" s="88">
        <f>'Modulo_D''Ordine_AI26'!Q57</f>
        <v>0</v>
      </c>
      <c r="P59" s="88">
        <f>'Modulo_D''Ordine_AI26'!R57</f>
        <v>0</v>
      </c>
    </row>
    <row r="60" spans="1:16" s="14" customFormat="1" ht="29.4" thickBot="1" x14ac:dyDescent="0.35">
      <c r="A60" s="85"/>
      <c r="B60" s="87" t="str">
        <f>'Modulo_D''Ordine_AI26'!D58</f>
        <v>RANA PLAZA</v>
      </c>
      <c r="C60" s="88" t="str">
        <f>'Modulo_D''Ordine_AI26'!E58</f>
        <v>T-SHIRT</v>
      </c>
      <c r="D60" s="88" t="str">
        <f>'Modulo_D''Ordine_AI26'!F58</f>
        <v>CORTA</v>
      </c>
      <c r="E60" s="88" t="str">
        <f>'Modulo_D''Ordine_AI26'!G58</f>
        <v>FAIR TRADE</v>
      </c>
      <c r="F60" s="88" t="str">
        <f>'Modulo_D''Ordine_AI26'!H58</f>
        <v>bianco</v>
      </c>
      <c r="G60" s="88" t="str">
        <f>'Modulo_D''Ordine_AI26'!I58</f>
        <v>arcobaleno</v>
      </c>
      <c r="H60" s="88">
        <f>'Modulo_D''Ordine_AI26'!J58</f>
        <v>13</v>
      </c>
      <c r="I60" s="306">
        <f>+'Modulo_D''Ordine_AI26'!K58</f>
        <v>0</v>
      </c>
      <c r="J60" s="88">
        <f>'Modulo_D''Ordine_AI26'!L58</f>
        <v>0</v>
      </c>
      <c r="K60" s="88">
        <f>'Modulo_D''Ordine_AI26'!M58</f>
        <v>0</v>
      </c>
      <c r="L60" s="88">
        <f>'Modulo_D''Ordine_AI26'!N58</f>
        <v>0</v>
      </c>
      <c r="M60" s="88">
        <f>'Modulo_D''Ordine_AI26'!O58</f>
        <v>0</v>
      </c>
      <c r="N60" s="88">
        <f>'Modulo_D''Ordine_AI26'!P58</f>
        <v>0</v>
      </c>
      <c r="O60" s="88">
        <f>'Modulo_D''Ordine_AI26'!Q58</f>
        <v>0</v>
      </c>
      <c r="P60" s="88">
        <f>'Modulo_D''Ordine_AI26'!R58</f>
        <v>0</v>
      </c>
    </row>
    <row r="61" spans="1:16" s="14" customFormat="1" ht="29.4" thickBot="1" x14ac:dyDescent="0.35">
      <c r="A61" s="85"/>
      <c r="B61" s="87" t="str">
        <f>'Modulo_D''Ordine_AI26'!D59</f>
        <v>RANA PLAZA</v>
      </c>
      <c r="C61" s="88" t="str">
        <f>'Modulo_D''Ordine_AI26'!E59</f>
        <v>T-SHIRT</v>
      </c>
      <c r="D61" s="88" t="str">
        <f>'Modulo_D''Ordine_AI26'!F59</f>
        <v>CORTA</v>
      </c>
      <c r="E61" s="88" t="str">
        <f>'Modulo_D''Ordine_AI26'!G59</f>
        <v>FAIR TRADE</v>
      </c>
      <c r="F61" s="88" t="str">
        <f>'Modulo_D''Ordine_AI26'!H59</f>
        <v>nero</v>
      </c>
      <c r="G61" s="88" t="str">
        <f>'Modulo_D''Ordine_AI26'!I59</f>
        <v>arcobaleno</v>
      </c>
      <c r="H61" s="88">
        <f>'Modulo_D''Ordine_AI26'!J59</f>
        <v>13</v>
      </c>
      <c r="I61" s="306">
        <f>+'Modulo_D''Ordine_AI26'!K59</f>
        <v>0</v>
      </c>
      <c r="J61" s="88">
        <f>'Modulo_D''Ordine_AI26'!L59</f>
        <v>0</v>
      </c>
      <c r="K61" s="88">
        <f>'Modulo_D''Ordine_AI26'!M59</f>
        <v>0</v>
      </c>
      <c r="L61" s="88">
        <f>'Modulo_D''Ordine_AI26'!N59</f>
        <v>0</v>
      </c>
      <c r="M61" s="88">
        <f>'Modulo_D''Ordine_AI26'!O59</f>
        <v>0</v>
      </c>
      <c r="N61" s="88">
        <f>'Modulo_D''Ordine_AI26'!P59</f>
        <v>0</v>
      </c>
      <c r="O61" s="88">
        <f>'Modulo_D''Ordine_AI26'!Q59</f>
        <v>0</v>
      </c>
      <c r="P61" s="88">
        <f>'Modulo_D''Ordine_AI26'!R59</f>
        <v>0</v>
      </c>
    </row>
    <row r="62" spans="1:16" s="14" customFormat="1" ht="29.4" thickBot="1" x14ac:dyDescent="0.35">
      <c r="A62" s="85"/>
      <c r="B62" s="87" t="str">
        <f>'Modulo_D''Ordine_AI26'!D60</f>
        <v>RANA PLAZA</v>
      </c>
      <c r="C62" s="88" t="str">
        <f>'Modulo_D''Ordine_AI26'!E60</f>
        <v>T-SHIRT UNISEX</v>
      </c>
      <c r="D62" s="88" t="str">
        <f>'Modulo_D''Ordine_AI26'!F60</f>
        <v>LUNGA</v>
      </c>
      <c r="E62" s="88" t="str">
        <f>'Modulo_D''Ordine_AI26'!G60</f>
        <v>FAIR TRADE</v>
      </c>
      <c r="F62" s="88" t="str">
        <f>'Modulo_D''Ordine_AI26'!H60</f>
        <v>nero</v>
      </c>
      <c r="G62" s="88" t="str">
        <f>'Modulo_D''Ordine_AI26'!I60</f>
        <v>arcobaleno</v>
      </c>
      <c r="H62" s="88">
        <f>'Modulo_D''Ordine_AI26'!J60</f>
        <v>16.5</v>
      </c>
      <c r="I62" s="306">
        <f>+'Modulo_D''Ordine_AI26'!K60</f>
        <v>0</v>
      </c>
      <c r="J62" s="88">
        <f>'Modulo_D''Ordine_AI26'!L60</f>
        <v>0</v>
      </c>
      <c r="K62" s="88">
        <f>'Modulo_D''Ordine_AI26'!M60</f>
        <v>0</v>
      </c>
      <c r="L62" s="88">
        <f>'Modulo_D''Ordine_AI26'!N60</f>
        <v>0</v>
      </c>
      <c r="M62" s="88">
        <f>'Modulo_D''Ordine_AI26'!O60</f>
        <v>0</v>
      </c>
      <c r="N62" s="88">
        <f>'Modulo_D''Ordine_AI26'!P60</f>
        <v>0</v>
      </c>
      <c r="O62" s="88">
        <f>'Modulo_D''Ordine_AI26'!Q60</f>
        <v>0</v>
      </c>
      <c r="P62" s="88">
        <f>'Modulo_D''Ordine_AI26'!R60</f>
        <v>0</v>
      </c>
    </row>
    <row r="63" spans="1:16" s="14" customFormat="1" ht="29.4" thickBot="1" x14ac:dyDescent="0.35">
      <c r="A63" s="85"/>
      <c r="B63" s="87" t="str">
        <f>'Modulo_D''Ordine_AI26'!D61</f>
        <v>RANA PLAZA</v>
      </c>
      <c r="C63" s="88" t="str">
        <f>'Modulo_D''Ordine_AI26'!E61</f>
        <v>T-SHIRT DONNA</v>
      </c>
      <c r="D63" s="88" t="str">
        <f>'Modulo_D''Ordine_AI26'!F61</f>
        <v>LUNGA</v>
      </c>
      <c r="E63" s="88" t="str">
        <f>'Modulo_D''Ordine_AI26'!G61</f>
        <v>FAIR TRADE</v>
      </c>
      <c r="F63" s="88" t="str">
        <f>'Modulo_D''Ordine_AI26'!H61</f>
        <v>nero</v>
      </c>
      <c r="G63" s="88" t="str">
        <f>'Modulo_D''Ordine_AI26'!I61</f>
        <v>arcobaleno</v>
      </c>
      <c r="H63" s="88">
        <f>'Modulo_D''Ordine_AI26'!J61</f>
        <v>16.5</v>
      </c>
      <c r="I63" s="306">
        <f>+'Modulo_D''Ordine_AI26'!K61</f>
        <v>0</v>
      </c>
      <c r="J63" s="88">
        <f>'Modulo_D''Ordine_AI26'!L61</f>
        <v>0</v>
      </c>
      <c r="K63" s="88">
        <f>'Modulo_D''Ordine_AI26'!M61</f>
        <v>0</v>
      </c>
      <c r="L63" s="88">
        <f>'Modulo_D''Ordine_AI26'!N61</f>
        <v>0</v>
      </c>
      <c r="M63" s="88">
        <f>'Modulo_D''Ordine_AI26'!O61</f>
        <v>0</v>
      </c>
      <c r="N63" s="88">
        <f>'Modulo_D''Ordine_AI26'!P61</f>
        <v>0</v>
      </c>
      <c r="O63" s="88">
        <f>'Modulo_D''Ordine_AI26'!Q61</f>
        <v>0</v>
      </c>
      <c r="P63" s="88">
        <f>'Modulo_D''Ordine_AI26'!R61</f>
        <v>0</v>
      </c>
    </row>
    <row r="64" spans="1:16" s="14" customFormat="1" ht="29.4" thickBot="1" x14ac:dyDescent="0.35">
      <c r="A64" s="85"/>
      <c r="B64" s="87" t="str">
        <f>'Modulo_D''Ordine_AI26'!D62</f>
        <v>RANA PLAZA</v>
      </c>
      <c r="C64" s="88" t="str">
        <f>'Modulo_D''Ordine_AI26'!E62</f>
        <v>T-SHIRT</v>
      </c>
      <c r="D64" s="88" t="str">
        <f>'Modulo_D''Ordine_AI26'!F62</f>
        <v>CORTA</v>
      </c>
      <c r="E64" s="88" t="str">
        <f>'Modulo_D''Ordine_AI26'!G62</f>
        <v>BIO</v>
      </c>
      <c r="F64" s="88" t="str">
        <f>'Modulo_D''Ordine_AI26'!H62</f>
        <v>bianco</v>
      </c>
      <c r="G64" s="88" t="str">
        <f>'Modulo_D''Ordine_AI26'!I62</f>
        <v>arcobaleno</v>
      </c>
      <c r="H64" s="88">
        <f>'Modulo_D''Ordine_AI26'!J62</f>
        <v>10</v>
      </c>
      <c r="I64" s="306">
        <f>+'Modulo_D''Ordine_AI26'!K62</f>
        <v>0</v>
      </c>
      <c r="J64" s="88">
        <f>'Modulo_D''Ordine_AI26'!L62</f>
        <v>0</v>
      </c>
      <c r="K64" s="88">
        <f>'Modulo_D''Ordine_AI26'!M62</f>
        <v>0</v>
      </c>
      <c r="L64" s="88">
        <f>'Modulo_D''Ordine_AI26'!N62</f>
        <v>0</v>
      </c>
      <c r="M64" s="88">
        <f>'Modulo_D''Ordine_AI26'!O62</f>
        <v>0</v>
      </c>
      <c r="N64" s="88">
        <f>'Modulo_D''Ordine_AI26'!P62</f>
        <v>0</v>
      </c>
      <c r="O64" s="88">
        <f>'Modulo_D''Ordine_AI26'!Q62</f>
        <v>0</v>
      </c>
      <c r="P64" s="88">
        <f>'Modulo_D''Ordine_AI26'!R62</f>
        <v>0</v>
      </c>
    </row>
    <row r="65" spans="1:16" s="14" customFormat="1" ht="29.4" thickBot="1" x14ac:dyDescent="0.35">
      <c r="A65" s="85"/>
      <c r="B65" s="87" t="str">
        <f>'Modulo_D''Ordine_AI26'!D63</f>
        <v>RANA PLAZA</v>
      </c>
      <c r="C65" s="88" t="str">
        <f>'Modulo_D''Ordine_AI26'!E63</f>
        <v>T-SHIRT</v>
      </c>
      <c r="D65" s="88" t="str">
        <f>'Modulo_D''Ordine_AI26'!F63</f>
        <v>CORTA</v>
      </c>
      <c r="E65" s="88" t="str">
        <f>'Modulo_D''Ordine_AI26'!G63</f>
        <v>BIO</v>
      </c>
      <c r="F65" s="88" t="str">
        <f>'Modulo_D''Ordine_AI26'!H63</f>
        <v>nero</v>
      </c>
      <c r="G65" s="88" t="str">
        <f>'Modulo_D''Ordine_AI26'!I63</f>
        <v>arcobaleno</v>
      </c>
      <c r="H65" s="88">
        <f>'Modulo_D''Ordine_AI26'!J63</f>
        <v>10</v>
      </c>
      <c r="I65" s="306">
        <f>+'Modulo_D''Ordine_AI26'!K63</f>
        <v>0</v>
      </c>
      <c r="J65" s="88">
        <f>'Modulo_D''Ordine_AI26'!L63</f>
        <v>0</v>
      </c>
      <c r="K65" s="88">
        <f>'Modulo_D''Ordine_AI26'!M63</f>
        <v>0</v>
      </c>
      <c r="L65" s="88">
        <f>'Modulo_D''Ordine_AI26'!N63</f>
        <v>0</v>
      </c>
      <c r="M65" s="88">
        <f>'Modulo_D''Ordine_AI26'!O63</f>
        <v>0</v>
      </c>
      <c r="N65" s="88">
        <f>'Modulo_D''Ordine_AI26'!P63</f>
        <v>0</v>
      </c>
      <c r="O65" s="88">
        <f>'Modulo_D''Ordine_AI26'!Q63</f>
        <v>0</v>
      </c>
      <c r="P65" s="88">
        <f>'Modulo_D''Ordine_AI26'!R63</f>
        <v>0</v>
      </c>
    </row>
    <row r="66" spans="1:16" s="14" customFormat="1" ht="29.4" thickBot="1" x14ac:dyDescent="0.35">
      <c r="A66" s="85"/>
      <c r="B66" s="87" t="str">
        <f>'Modulo_D''Ordine_AI26'!D64</f>
        <v>BEPPEANNA</v>
      </c>
      <c r="C66" s="88" t="str">
        <f>'Modulo_D''Ordine_AI26'!E64</f>
        <v>T-SHIRT</v>
      </c>
      <c r="D66" s="88" t="str">
        <f>'Modulo_D''Ordine_AI26'!F64</f>
        <v>CORTA</v>
      </c>
      <c r="E66" s="88" t="str">
        <f>'Modulo_D''Ordine_AI26'!G64</f>
        <v>FAIR TRADE</v>
      </c>
      <c r="F66" s="88" t="str">
        <f>'Modulo_D''Ordine_AI26'!H64</f>
        <v>BLU baltico</v>
      </c>
      <c r="G66" s="88" t="str">
        <f>'Modulo_D''Ordine_AI26'!I64</f>
        <v>bianca</v>
      </c>
      <c r="H66" s="88">
        <f>'Modulo_D''Ordine_AI26'!J64</f>
        <v>13</v>
      </c>
      <c r="I66" s="306">
        <f>+'Modulo_D''Ordine_AI26'!K64</f>
        <v>0</v>
      </c>
      <c r="J66" s="88">
        <f>'Modulo_D''Ordine_AI26'!L64</f>
        <v>0</v>
      </c>
      <c r="K66" s="88">
        <f>'Modulo_D''Ordine_AI26'!M64</f>
        <v>0</v>
      </c>
      <c r="L66" s="88">
        <f>'Modulo_D''Ordine_AI26'!N64</f>
        <v>0</v>
      </c>
      <c r="M66" s="88">
        <f>'Modulo_D''Ordine_AI26'!O64</f>
        <v>0</v>
      </c>
      <c r="N66" s="88">
        <f>'Modulo_D''Ordine_AI26'!P64</f>
        <v>0</v>
      </c>
      <c r="O66" s="88">
        <f>'Modulo_D''Ordine_AI26'!Q64</f>
        <v>0</v>
      </c>
      <c r="P66" s="88">
        <f>'Modulo_D''Ordine_AI26'!R64</f>
        <v>0</v>
      </c>
    </row>
    <row r="67" spans="1:16" s="14" customFormat="1" ht="29.4" thickBot="1" x14ac:dyDescent="0.35">
      <c r="A67" s="85"/>
      <c r="B67" s="87" t="str">
        <f>'Modulo_D''Ordine_AI26'!D65</f>
        <v>BEPPEANNA</v>
      </c>
      <c r="C67" s="88" t="str">
        <f>'Modulo_D''Ordine_AI26'!E65</f>
        <v>T-SHIRT</v>
      </c>
      <c r="D67" s="88" t="str">
        <f>'Modulo_D''Ordine_AI26'!F65</f>
        <v>CORTA</v>
      </c>
      <c r="E67" s="88" t="str">
        <f>'Modulo_D''Ordine_AI26'!G65</f>
        <v>FAIR TRADE</v>
      </c>
      <c r="F67" s="88" t="str">
        <f>'Modulo_D''Ordine_AI26'!H65</f>
        <v>bianco</v>
      </c>
      <c r="G67" s="88" t="str">
        <f>'Modulo_D''Ordine_AI26'!I65</f>
        <v>nero</v>
      </c>
      <c r="H67" s="88">
        <f>'Modulo_D''Ordine_AI26'!J65</f>
        <v>13</v>
      </c>
      <c r="I67" s="306">
        <f>+'Modulo_D''Ordine_AI26'!K65</f>
        <v>0</v>
      </c>
      <c r="J67" s="88">
        <f>'Modulo_D''Ordine_AI26'!L65</f>
        <v>0</v>
      </c>
      <c r="K67" s="88">
        <f>'Modulo_D''Ordine_AI26'!M65</f>
        <v>0</v>
      </c>
      <c r="L67" s="88">
        <f>'Modulo_D''Ordine_AI26'!N65</f>
        <v>0</v>
      </c>
      <c r="M67" s="88">
        <f>'Modulo_D''Ordine_AI26'!O65</f>
        <v>0</v>
      </c>
      <c r="N67" s="88">
        <f>'Modulo_D''Ordine_AI26'!P65</f>
        <v>0</v>
      </c>
      <c r="O67" s="88">
        <f>'Modulo_D''Ordine_AI26'!Q65</f>
        <v>0</v>
      </c>
      <c r="P67" s="88">
        <f>'Modulo_D''Ordine_AI26'!R65</f>
        <v>0</v>
      </c>
    </row>
    <row r="68" spans="1:16" s="14" customFormat="1" ht="29.4" thickBot="1" x14ac:dyDescent="0.35">
      <c r="A68" s="85"/>
      <c r="B68" s="87" t="str">
        <f>'Modulo_D''Ordine_AI26'!D66</f>
        <v>BEPPEANNA</v>
      </c>
      <c r="C68" s="88" t="str">
        <f>'Modulo_D''Ordine_AI26'!E66</f>
        <v>T-SHIRT</v>
      </c>
      <c r="D68" s="88" t="str">
        <f>'Modulo_D''Ordine_AI26'!F66</f>
        <v>CORTA</v>
      </c>
      <c r="E68" s="88" t="str">
        <f>'Modulo_D''Ordine_AI26'!G66</f>
        <v>FAIR TRADE</v>
      </c>
      <c r="F68" s="88" t="str">
        <f>'Modulo_D''Ordine_AI26'!H66</f>
        <v>nero</v>
      </c>
      <c r="G68" s="88" t="str">
        <f>'Modulo_D''Ordine_AI26'!I66</f>
        <v>bianca</v>
      </c>
      <c r="H68" s="88">
        <f>'Modulo_D''Ordine_AI26'!J66</f>
        <v>13</v>
      </c>
      <c r="I68" s="306">
        <f>+'Modulo_D''Ordine_AI26'!K66</f>
        <v>0</v>
      </c>
      <c r="J68" s="88">
        <f>'Modulo_D''Ordine_AI26'!L66</f>
        <v>0</v>
      </c>
      <c r="K68" s="88">
        <f>'Modulo_D''Ordine_AI26'!M66</f>
        <v>0</v>
      </c>
      <c r="L68" s="88">
        <f>'Modulo_D''Ordine_AI26'!N66</f>
        <v>0</v>
      </c>
      <c r="M68" s="88">
        <f>'Modulo_D''Ordine_AI26'!O66</f>
        <v>0</v>
      </c>
      <c r="N68" s="88">
        <f>'Modulo_D''Ordine_AI26'!P66</f>
        <v>0</v>
      </c>
      <c r="O68" s="88">
        <f>'Modulo_D''Ordine_AI26'!Q66</f>
        <v>0</v>
      </c>
      <c r="P68" s="88">
        <f>'Modulo_D''Ordine_AI26'!R66</f>
        <v>0</v>
      </c>
    </row>
    <row r="69" spans="1:16" s="14" customFormat="1" ht="29.4" thickBot="1" x14ac:dyDescent="0.35">
      <c r="A69" s="85"/>
      <c r="B69" s="87" t="str">
        <f>'Modulo_D''Ordine_AI26'!D67</f>
        <v>BEPPEANNA</v>
      </c>
      <c r="C69" s="88" t="str">
        <f>'Modulo_D''Ordine_AI26'!E67</f>
        <v>T-SHIRT</v>
      </c>
      <c r="D69" s="88" t="str">
        <f>'Modulo_D''Ordine_AI26'!F67</f>
        <v>CORTA</v>
      </c>
      <c r="E69" s="88" t="str">
        <f>'Modulo_D''Ordine_AI26'!G67</f>
        <v>FAIR TRADE</v>
      </c>
      <c r="F69" s="88" t="str">
        <f>'Modulo_D''Ordine_AI26'!H67</f>
        <v>rosso</v>
      </c>
      <c r="G69" s="88" t="str">
        <f>'Modulo_D''Ordine_AI26'!I67</f>
        <v>bianca</v>
      </c>
      <c r="H69" s="88">
        <f>'Modulo_D''Ordine_AI26'!J67</f>
        <v>13</v>
      </c>
      <c r="I69" s="306">
        <f>+'Modulo_D''Ordine_AI26'!K67</f>
        <v>0</v>
      </c>
      <c r="J69" s="88">
        <f>'Modulo_D''Ordine_AI26'!L67</f>
        <v>0</v>
      </c>
      <c r="K69" s="88">
        <f>'Modulo_D''Ordine_AI26'!M67</f>
        <v>0</v>
      </c>
      <c r="L69" s="88">
        <f>'Modulo_D''Ordine_AI26'!N67</f>
        <v>0</v>
      </c>
      <c r="M69" s="88">
        <f>'Modulo_D''Ordine_AI26'!O67</f>
        <v>0</v>
      </c>
      <c r="N69" s="88">
        <f>'Modulo_D''Ordine_AI26'!P67</f>
        <v>0</v>
      </c>
      <c r="O69" s="88">
        <f>'Modulo_D''Ordine_AI26'!Q67</f>
        <v>0</v>
      </c>
      <c r="P69" s="88">
        <f>'Modulo_D''Ordine_AI26'!R67</f>
        <v>0</v>
      </c>
    </row>
    <row r="70" spans="1:16" s="14" customFormat="1" ht="29.4" thickBot="1" x14ac:dyDescent="0.35">
      <c r="A70" s="85"/>
      <c r="B70" s="87" t="str">
        <f>'Modulo_D''Ordine_AI26'!D68</f>
        <v>BEPPEANNA</v>
      </c>
      <c r="C70" s="88" t="str">
        <f>'Modulo_D''Ordine_AI26'!E68</f>
        <v>T-SHIRT UNISEX</v>
      </c>
      <c r="D70" s="88" t="str">
        <f>'Modulo_D''Ordine_AI26'!F68</f>
        <v>LUNGA</v>
      </c>
      <c r="E70" s="88" t="str">
        <f>'Modulo_D''Ordine_AI26'!G68</f>
        <v>FAIR TRADE</v>
      </c>
      <c r="F70" s="88" t="str">
        <f>'Modulo_D''Ordine_AI26'!H68</f>
        <v>nero</v>
      </c>
      <c r="G70" s="88" t="str">
        <f>'Modulo_D''Ordine_AI26'!I68</f>
        <v>bianca</v>
      </c>
      <c r="H70" s="88">
        <f>'Modulo_D''Ordine_AI26'!J68</f>
        <v>16.5</v>
      </c>
      <c r="I70" s="306">
        <f>+'Modulo_D''Ordine_AI26'!K68</f>
        <v>0</v>
      </c>
      <c r="J70" s="88">
        <f>'Modulo_D''Ordine_AI26'!L68</f>
        <v>0</v>
      </c>
      <c r="K70" s="88">
        <f>'Modulo_D''Ordine_AI26'!M68</f>
        <v>0</v>
      </c>
      <c r="L70" s="88">
        <f>'Modulo_D''Ordine_AI26'!N68</f>
        <v>0</v>
      </c>
      <c r="M70" s="88">
        <f>'Modulo_D''Ordine_AI26'!O68</f>
        <v>0</v>
      </c>
      <c r="N70" s="88">
        <f>'Modulo_D''Ordine_AI26'!P68</f>
        <v>0</v>
      </c>
      <c r="O70" s="88">
        <f>'Modulo_D''Ordine_AI26'!Q68</f>
        <v>0</v>
      </c>
      <c r="P70" s="88">
        <f>'Modulo_D''Ordine_AI26'!R68</f>
        <v>0</v>
      </c>
    </row>
    <row r="71" spans="1:16" s="14" customFormat="1" ht="29.4" thickBot="1" x14ac:dyDescent="0.35">
      <c r="A71" s="85"/>
      <c r="B71" s="87" t="str">
        <f>'Modulo_D''Ordine_AI26'!D69</f>
        <v>BEPPEANNA</v>
      </c>
      <c r="C71" s="88" t="str">
        <f>'Modulo_D''Ordine_AI26'!E69</f>
        <v>T-SHIRT DONNA</v>
      </c>
      <c r="D71" s="88" t="str">
        <f>'Modulo_D''Ordine_AI26'!F69</f>
        <v>LUNGA</v>
      </c>
      <c r="E71" s="88" t="str">
        <f>'Modulo_D''Ordine_AI26'!G69</f>
        <v>FAIR TRADE</v>
      </c>
      <c r="F71" s="88" t="str">
        <f>'Modulo_D''Ordine_AI26'!H69</f>
        <v>nero</v>
      </c>
      <c r="G71" s="88" t="str">
        <f>'Modulo_D''Ordine_AI26'!I69</f>
        <v>bianca</v>
      </c>
      <c r="H71" s="88">
        <f>'Modulo_D''Ordine_AI26'!J69</f>
        <v>16.5</v>
      </c>
      <c r="I71" s="306">
        <f>+'Modulo_D''Ordine_AI26'!K69</f>
        <v>0</v>
      </c>
      <c r="J71" s="88">
        <f>'Modulo_D''Ordine_AI26'!L69</f>
        <v>0</v>
      </c>
      <c r="K71" s="88">
        <f>'Modulo_D''Ordine_AI26'!M69</f>
        <v>0</v>
      </c>
      <c r="L71" s="88">
        <f>'Modulo_D''Ordine_AI26'!N69</f>
        <v>0</v>
      </c>
      <c r="M71" s="88">
        <f>'Modulo_D''Ordine_AI26'!O69</f>
        <v>0</v>
      </c>
      <c r="N71" s="88">
        <f>'Modulo_D''Ordine_AI26'!P69</f>
        <v>0</v>
      </c>
      <c r="O71" s="88">
        <f>'Modulo_D''Ordine_AI26'!Q69</f>
        <v>0</v>
      </c>
      <c r="P71" s="88">
        <f>'Modulo_D''Ordine_AI26'!R69</f>
        <v>0</v>
      </c>
    </row>
    <row r="72" spans="1:16" s="14" customFormat="1" ht="15" thickBot="1" x14ac:dyDescent="0.35">
      <c r="A72" s="85"/>
      <c r="B72" s="87" t="str">
        <f>'Modulo_D''Ordine_AI26'!D70</f>
        <v>BEPPEANNA</v>
      </c>
      <c r="C72" s="88" t="str">
        <f>'Modulo_D''Ordine_AI26'!E70</f>
        <v>T-SHIRT</v>
      </c>
      <c r="D72" s="88" t="str">
        <f>'Modulo_D''Ordine_AI26'!F70</f>
        <v>CORTA</v>
      </c>
      <c r="E72" s="88" t="str">
        <f>'Modulo_D''Ordine_AI26'!G70</f>
        <v>BIO</v>
      </c>
      <c r="F72" s="88" t="str">
        <f>'Modulo_D''Ordine_AI26'!H70</f>
        <v>blu navy</v>
      </c>
      <c r="G72" s="88" t="str">
        <f>'Modulo_D''Ordine_AI26'!I70</f>
        <v>bianca</v>
      </c>
      <c r="H72" s="88">
        <f>'Modulo_D''Ordine_AI26'!J70</f>
        <v>10</v>
      </c>
      <c r="I72" s="306">
        <f>+'Modulo_D''Ordine_AI26'!K70</f>
        <v>0</v>
      </c>
      <c r="J72" s="88">
        <f>'Modulo_D''Ordine_AI26'!L70</f>
        <v>0</v>
      </c>
      <c r="K72" s="88">
        <f>'Modulo_D''Ordine_AI26'!M70</f>
        <v>0</v>
      </c>
      <c r="L72" s="88">
        <f>'Modulo_D''Ordine_AI26'!N70</f>
        <v>0</v>
      </c>
      <c r="M72" s="88">
        <f>'Modulo_D''Ordine_AI26'!O70</f>
        <v>0</v>
      </c>
      <c r="N72" s="88">
        <f>'Modulo_D''Ordine_AI26'!P70</f>
        <v>0</v>
      </c>
      <c r="O72" s="88">
        <f>'Modulo_D''Ordine_AI26'!Q70</f>
        <v>0</v>
      </c>
      <c r="P72" s="88">
        <f>'Modulo_D''Ordine_AI26'!R70</f>
        <v>0</v>
      </c>
    </row>
    <row r="73" spans="1:16" s="14" customFormat="1" ht="15" thickBot="1" x14ac:dyDescent="0.35">
      <c r="A73" s="85"/>
      <c r="B73" s="87" t="str">
        <f>'Modulo_D''Ordine_AI26'!D71</f>
        <v>BEPPEANNA</v>
      </c>
      <c r="C73" s="88" t="str">
        <f>'Modulo_D''Ordine_AI26'!E71</f>
        <v>T-SHIRT</v>
      </c>
      <c r="D73" s="88" t="str">
        <f>'Modulo_D''Ordine_AI26'!F71</f>
        <v>CORTA</v>
      </c>
      <c r="E73" s="88" t="str">
        <f>'Modulo_D''Ordine_AI26'!G71</f>
        <v>BIO</v>
      </c>
      <c r="F73" s="88" t="str">
        <f>'Modulo_D''Ordine_AI26'!H71</f>
        <v>bianco</v>
      </c>
      <c r="G73" s="88" t="str">
        <f>'Modulo_D''Ordine_AI26'!I71</f>
        <v>nero</v>
      </c>
      <c r="H73" s="88">
        <f>'Modulo_D''Ordine_AI26'!J71</f>
        <v>10</v>
      </c>
      <c r="I73" s="306">
        <f>+'Modulo_D''Ordine_AI26'!K71</f>
        <v>0</v>
      </c>
      <c r="J73" s="88">
        <f>'Modulo_D''Ordine_AI26'!L71</f>
        <v>0</v>
      </c>
      <c r="K73" s="88">
        <f>'Modulo_D''Ordine_AI26'!M71</f>
        <v>0</v>
      </c>
      <c r="L73" s="88">
        <f>'Modulo_D''Ordine_AI26'!N71</f>
        <v>0</v>
      </c>
      <c r="M73" s="88">
        <f>'Modulo_D''Ordine_AI26'!O71</f>
        <v>0</v>
      </c>
      <c r="N73" s="88">
        <f>'Modulo_D''Ordine_AI26'!P71</f>
        <v>0</v>
      </c>
      <c r="O73" s="88">
        <f>'Modulo_D''Ordine_AI26'!Q71</f>
        <v>0</v>
      </c>
      <c r="P73" s="88">
        <f>'Modulo_D''Ordine_AI26'!R71</f>
        <v>0</v>
      </c>
    </row>
    <row r="74" spans="1:16" s="14" customFormat="1" ht="15" thickBot="1" x14ac:dyDescent="0.35">
      <c r="A74" s="85"/>
      <c r="B74" s="87" t="str">
        <f>'Modulo_D''Ordine_AI26'!D72</f>
        <v>BEPPEANNA</v>
      </c>
      <c r="C74" s="88" t="str">
        <f>'Modulo_D''Ordine_AI26'!E72</f>
        <v>T-SHIRT</v>
      </c>
      <c r="D74" s="88" t="str">
        <f>'Modulo_D''Ordine_AI26'!F72</f>
        <v>CORTA</v>
      </c>
      <c r="E74" s="88" t="str">
        <f>'Modulo_D''Ordine_AI26'!G72</f>
        <v>BIO</v>
      </c>
      <c r="F74" s="88" t="str">
        <f>'Modulo_D''Ordine_AI26'!H72</f>
        <v>nero</v>
      </c>
      <c r="G74" s="88" t="str">
        <f>'Modulo_D''Ordine_AI26'!I72</f>
        <v>bianca</v>
      </c>
      <c r="H74" s="88">
        <f>'Modulo_D''Ordine_AI26'!J72</f>
        <v>10</v>
      </c>
      <c r="I74" s="306">
        <f>+'Modulo_D''Ordine_AI26'!K72</f>
        <v>0</v>
      </c>
      <c r="J74" s="88">
        <f>'Modulo_D''Ordine_AI26'!L72</f>
        <v>0</v>
      </c>
      <c r="K74" s="88">
        <f>'Modulo_D''Ordine_AI26'!M72</f>
        <v>0</v>
      </c>
      <c r="L74" s="88">
        <f>'Modulo_D''Ordine_AI26'!N72</f>
        <v>0</v>
      </c>
      <c r="M74" s="88">
        <f>'Modulo_D''Ordine_AI26'!O72</f>
        <v>0</v>
      </c>
      <c r="N74" s="88">
        <f>'Modulo_D''Ordine_AI26'!P72</f>
        <v>0</v>
      </c>
      <c r="O74" s="88">
        <f>'Modulo_D''Ordine_AI26'!Q72</f>
        <v>0</v>
      </c>
      <c r="P74" s="88">
        <f>'Modulo_D''Ordine_AI26'!R72</f>
        <v>0</v>
      </c>
    </row>
    <row r="75" spans="1:16" s="14" customFormat="1" ht="15" thickBot="1" x14ac:dyDescent="0.35">
      <c r="A75" s="85"/>
      <c r="B75" s="87" t="str">
        <f>'Modulo_D''Ordine_AI26'!D73</f>
        <v>BEPPEANNA</v>
      </c>
      <c r="C75" s="88" t="str">
        <f>'Modulo_D''Ordine_AI26'!E73</f>
        <v>T-SHIRT</v>
      </c>
      <c r="D75" s="88" t="str">
        <f>'Modulo_D''Ordine_AI26'!F73</f>
        <v>CORTA</v>
      </c>
      <c r="E75" s="88" t="str">
        <f>'Modulo_D''Ordine_AI26'!G73</f>
        <v>BIO</v>
      </c>
      <c r="F75" s="88" t="str">
        <f>'Modulo_D''Ordine_AI26'!H73</f>
        <v>rosso</v>
      </c>
      <c r="G75" s="88" t="str">
        <f>'Modulo_D''Ordine_AI26'!I73</f>
        <v>bianca</v>
      </c>
      <c r="H75" s="88">
        <f>'Modulo_D''Ordine_AI26'!J73</f>
        <v>10</v>
      </c>
      <c r="I75" s="306">
        <f>+'Modulo_D''Ordine_AI26'!K73</f>
        <v>0</v>
      </c>
      <c r="J75" s="88">
        <f>'Modulo_D''Ordine_AI26'!L73</f>
        <v>0</v>
      </c>
      <c r="K75" s="88">
        <f>'Modulo_D''Ordine_AI26'!M73</f>
        <v>0</v>
      </c>
      <c r="L75" s="88">
        <f>'Modulo_D''Ordine_AI26'!N73</f>
        <v>0</v>
      </c>
      <c r="M75" s="88">
        <f>'Modulo_D''Ordine_AI26'!O73</f>
        <v>0</v>
      </c>
      <c r="N75" s="88">
        <f>'Modulo_D''Ordine_AI26'!P73</f>
        <v>0</v>
      </c>
      <c r="O75" s="88">
        <f>'Modulo_D''Ordine_AI26'!Q73</f>
        <v>0</v>
      </c>
      <c r="P75" s="88">
        <f>'Modulo_D''Ordine_AI26'!R73</f>
        <v>0</v>
      </c>
    </row>
    <row r="76" spans="1:16" s="14" customFormat="1" ht="29.4" thickBot="1" x14ac:dyDescent="0.35">
      <c r="A76" s="85"/>
      <c r="B76" s="87" t="str">
        <f>'Modulo_D''Ordine_AI26'!D74</f>
        <v>SEMPRE ALLEGRI</v>
      </c>
      <c r="C76" s="88" t="str">
        <f>'Modulo_D''Ordine_AI26'!E74</f>
        <v>T-SHIRT</v>
      </c>
      <c r="D76" s="88" t="str">
        <f>'Modulo_D''Ordine_AI26'!F74</f>
        <v>CORTA</v>
      </c>
      <c r="E76" s="88" t="str">
        <f>'Modulo_D''Ordine_AI26'!G74</f>
        <v>FAIR TRADE</v>
      </c>
      <c r="F76" s="88" t="str">
        <f>'Modulo_D''Ordine_AI26'!H74</f>
        <v>BLU baltico</v>
      </c>
      <c r="G76" s="88" t="str">
        <f>'Modulo_D''Ordine_AI26'!I74</f>
        <v>bianca</v>
      </c>
      <c r="H76" s="88">
        <f>'Modulo_D''Ordine_AI26'!J74</f>
        <v>13</v>
      </c>
      <c r="I76" s="306">
        <f>+'Modulo_D''Ordine_AI26'!K74</f>
        <v>0</v>
      </c>
      <c r="J76" s="88">
        <f>'Modulo_D''Ordine_AI26'!L74</f>
        <v>0</v>
      </c>
      <c r="K76" s="88">
        <f>'Modulo_D''Ordine_AI26'!M74</f>
        <v>0</v>
      </c>
      <c r="L76" s="88">
        <f>'Modulo_D''Ordine_AI26'!N74</f>
        <v>0</v>
      </c>
      <c r="M76" s="88">
        <f>'Modulo_D''Ordine_AI26'!O74</f>
        <v>0</v>
      </c>
      <c r="N76" s="88">
        <f>'Modulo_D''Ordine_AI26'!P74</f>
        <v>0</v>
      </c>
      <c r="O76" s="88">
        <f>'Modulo_D''Ordine_AI26'!Q74</f>
        <v>0</v>
      </c>
      <c r="P76" s="88">
        <f>'Modulo_D''Ordine_AI26'!R74</f>
        <v>0</v>
      </c>
    </row>
    <row r="77" spans="1:16" s="14" customFormat="1" ht="29.4" thickBot="1" x14ac:dyDescent="0.35">
      <c r="A77" s="85"/>
      <c r="B77" s="87" t="str">
        <f>'Modulo_D''Ordine_AI26'!D75</f>
        <v>SEMPRE ALLEGRI</v>
      </c>
      <c r="C77" s="88" t="str">
        <f>'Modulo_D''Ordine_AI26'!E75</f>
        <v>T-SHIRT</v>
      </c>
      <c r="D77" s="88" t="str">
        <f>'Modulo_D''Ordine_AI26'!F75</f>
        <v>CORTA</v>
      </c>
      <c r="E77" s="88" t="str">
        <f>'Modulo_D''Ordine_AI26'!G75</f>
        <v>FAIR TRADE</v>
      </c>
      <c r="F77" s="88" t="str">
        <f>'Modulo_D''Ordine_AI26'!H75</f>
        <v>bianco</v>
      </c>
      <c r="G77" s="88" t="str">
        <f>'Modulo_D''Ordine_AI26'!I75</f>
        <v>nero</v>
      </c>
      <c r="H77" s="88">
        <f>'Modulo_D''Ordine_AI26'!J75</f>
        <v>13</v>
      </c>
      <c r="I77" s="306">
        <f>+'Modulo_D''Ordine_AI26'!K75</f>
        <v>0</v>
      </c>
      <c r="J77" s="88">
        <f>'Modulo_D''Ordine_AI26'!L75</f>
        <v>0</v>
      </c>
      <c r="K77" s="88">
        <f>'Modulo_D''Ordine_AI26'!M75</f>
        <v>0</v>
      </c>
      <c r="L77" s="88">
        <f>'Modulo_D''Ordine_AI26'!N75</f>
        <v>0</v>
      </c>
      <c r="M77" s="88">
        <f>'Modulo_D''Ordine_AI26'!O75</f>
        <v>0</v>
      </c>
      <c r="N77" s="88">
        <f>'Modulo_D''Ordine_AI26'!P75</f>
        <v>0</v>
      </c>
      <c r="O77" s="88">
        <f>'Modulo_D''Ordine_AI26'!Q75</f>
        <v>0</v>
      </c>
      <c r="P77" s="88">
        <f>'Modulo_D''Ordine_AI26'!R75</f>
        <v>0</v>
      </c>
    </row>
    <row r="78" spans="1:16" s="14" customFormat="1" ht="29.4" thickBot="1" x14ac:dyDescent="0.35">
      <c r="A78" s="85"/>
      <c r="B78" s="87" t="str">
        <f>'Modulo_D''Ordine_AI26'!D76</f>
        <v>SEMPRE ALLEGRI</v>
      </c>
      <c r="C78" s="88" t="str">
        <f>'Modulo_D''Ordine_AI26'!E76</f>
        <v>T-SHIRT</v>
      </c>
      <c r="D78" s="88" t="str">
        <f>'Modulo_D''Ordine_AI26'!F76</f>
        <v>CORTA</v>
      </c>
      <c r="E78" s="88" t="str">
        <f>'Modulo_D''Ordine_AI26'!G76</f>
        <v>FAIR TRADE</v>
      </c>
      <c r="F78" s="88" t="str">
        <f>'Modulo_D''Ordine_AI26'!H76</f>
        <v>nero</v>
      </c>
      <c r="G78" s="88" t="str">
        <f>'Modulo_D''Ordine_AI26'!I76</f>
        <v>bianca</v>
      </c>
      <c r="H78" s="88">
        <f>'Modulo_D''Ordine_AI26'!J76</f>
        <v>13</v>
      </c>
      <c r="I78" s="306">
        <f>+'Modulo_D''Ordine_AI26'!K76</f>
        <v>0</v>
      </c>
      <c r="J78" s="88">
        <f>'Modulo_D''Ordine_AI26'!L76</f>
        <v>0</v>
      </c>
      <c r="K78" s="88">
        <f>'Modulo_D''Ordine_AI26'!M76</f>
        <v>0</v>
      </c>
      <c r="L78" s="88">
        <f>'Modulo_D''Ordine_AI26'!N76</f>
        <v>0</v>
      </c>
      <c r="M78" s="88">
        <f>'Modulo_D''Ordine_AI26'!O76</f>
        <v>0</v>
      </c>
      <c r="N78" s="88">
        <f>'Modulo_D''Ordine_AI26'!P76</f>
        <v>0</v>
      </c>
      <c r="O78" s="88">
        <f>'Modulo_D''Ordine_AI26'!Q76</f>
        <v>0</v>
      </c>
      <c r="P78" s="88">
        <f>'Modulo_D''Ordine_AI26'!R76</f>
        <v>0</v>
      </c>
    </row>
    <row r="79" spans="1:16" s="14" customFormat="1" ht="29.4" thickBot="1" x14ac:dyDescent="0.35">
      <c r="A79" s="85"/>
      <c r="B79" s="87" t="str">
        <f>'Modulo_D''Ordine_AI26'!D77</f>
        <v>SEMPRE ALLEGRI</v>
      </c>
      <c r="C79" s="88" t="str">
        <f>'Modulo_D''Ordine_AI26'!E77</f>
        <v>T-SHIRT</v>
      </c>
      <c r="D79" s="88" t="str">
        <f>'Modulo_D''Ordine_AI26'!F77</f>
        <v>CORTA</v>
      </c>
      <c r="E79" s="88" t="str">
        <f>'Modulo_D''Ordine_AI26'!G77</f>
        <v>FAIR TRADE</v>
      </c>
      <c r="F79" s="88" t="str">
        <f>'Modulo_D''Ordine_AI26'!H77</f>
        <v>rosso</v>
      </c>
      <c r="G79" s="88" t="str">
        <f>'Modulo_D''Ordine_AI26'!I77</f>
        <v>bianca</v>
      </c>
      <c r="H79" s="88">
        <f>'Modulo_D''Ordine_AI26'!J77</f>
        <v>13</v>
      </c>
      <c r="I79" s="306">
        <f>+'Modulo_D''Ordine_AI26'!K77</f>
        <v>0</v>
      </c>
      <c r="J79" s="88">
        <f>'Modulo_D''Ordine_AI26'!L77</f>
        <v>0</v>
      </c>
      <c r="K79" s="88">
        <f>'Modulo_D''Ordine_AI26'!M77</f>
        <v>0</v>
      </c>
      <c r="L79" s="88">
        <f>'Modulo_D''Ordine_AI26'!N77</f>
        <v>0</v>
      </c>
      <c r="M79" s="88">
        <f>'Modulo_D''Ordine_AI26'!O77</f>
        <v>0</v>
      </c>
      <c r="N79" s="88">
        <f>'Modulo_D''Ordine_AI26'!P77</f>
        <v>0</v>
      </c>
      <c r="O79" s="88">
        <f>'Modulo_D''Ordine_AI26'!Q77</f>
        <v>0</v>
      </c>
      <c r="P79" s="88">
        <f>'Modulo_D''Ordine_AI26'!R77</f>
        <v>0</v>
      </c>
    </row>
    <row r="80" spans="1:16" s="14" customFormat="1" ht="29.4" thickBot="1" x14ac:dyDescent="0.35">
      <c r="A80" s="85"/>
      <c r="B80" s="87" t="str">
        <f>'Modulo_D''Ordine_AI26'!D78</f>
        <v>SEMPRE ALLEGRI</v>
      </c>
      <c r="C80" s="88" t="str">
        <f>'Modulo_D''Ordine_AI26'!E78</f>
        <v>T-SHIRT UNISEX</v>
      </c>
      <c r="D80" s="88" t="str">
        <f>'Modulo_D''Ordine_AI26'!F78</f>
        <v>LUNGA</v>
      </c>
      <c r="E80" s="88" t="str">
        <f>'Modulo_D''Ordine_AI26'!G78</f>
        <v>FAIR TRADE</v>
      </c>
      <c r="F80" s="88" t="str">
        <f>'Modulo_D''Ordine_AI26'!H78</f>
        <v>nero</v>
      </c>
      <c r="G80" s="88" t="str">
        <f>'Modulo_D''Ordine_AI26'!I78</f>
        <v>bianca</v>
      </c>
      <c r="H80" s="88">
        <f>'Modulo_D''Ordine_AI26'!J78</f>
        <v>16.5</v>
      </c>
      <c r="I80" s="306">
        <f>+'Modulo_D''Ordine_AI26'!K78</f>
        <v>0</v>
      </c>
      <c r="J80" s="88">
        <f>'Modulo_D''Ordine_AI26'!L78</f>
        <v>0</v>
      </c>
      <c r="K80" s="88">
        <f>'Modulo_D''Ordine_AI26'!M78</f>
        <v>0</v>
      </c>
      <c r="L80" s="88">
        <f>'Modulo_D''Ordine_AI26'!N78</f>
        <v>0</v>
      </c>
      <c r="M80" s="88">
        <f>'Modulo_D''Ordine_AI26'!O78</f>
        <v>0</v>
      </c>
      <c r="N80" s="88">
        <f>'Modulo_D''Ordine_AI26'!P78</f>
        <v>0</v>
      </c>
      <c r="O80" s="88">
        <f>'Modulo_D''Ordine_AI26'!Q78</f>
        <v>0</v>
      </c>
      <c r="P80" s="88">
        <f>'Modulo_D''Ordine_AI26'!R78</f>
        <v>0</v>
      </c>
    </row>
    <row r="81" spans="1:16" s="14" customFormat="1" ht="29.4" thickBot="1" x14ac:dyDescent="0.35">
      <c r="A81" s="85"/>
      <c r="B81" s="87" t="str">
        <f>'Modulo_D''Ordine_AI26'!D79</f>
        <v>SEMPRE ALLEGRI</v>
      </c>
      <c r="C81" s="88" t="str">
        <f>'Modulo_D''Ordine_AI26'!E79</f>
        <v>T-SHIRT DONNA</v>
      </c>
      <c r="D81" s="88" t="str">
        <f>'Modulo_D''Ordine_AI26'!F79</f>
        <v>LUNGA</v>
      </c>
      <c r="E81" s="88" t="str">
        <f>'Modulo_D''Ordine_AI26'!G79</f>
        <v>FAIR TRADE</v>
      </c>
      <c r="F81" s="88" t="str">
        <f>'Modulo_D''Ordine_AI26'!H79</f>
        <v>nero</v>
      </c>
      <c r="G81" s="88" t="str">
        <f>'Modulo_D''Ordine_AI26'!I79</f>
        <v>bianca</v>
      </c>
      <c r="H81" s="88">
        <f>'Modulo_D''Ordine_AI26'!J79</f>
        <v>16.5</v>
      </c>
      <c r="I81" s="306">
        <f>+'Modulo_D''Ordine_AI26'!K79</f>
        <v>0</v>
      </c>
      <c r="J81" s="88">
        <f>'Modulo_D''Ordine_AI26'!L79</f>
        <v>0</v>
      </c>
      <c r="K81" s="88">
        <f>'Modulo_D''Ordine_AI26'!M79</f>
        <v>0</v>
      </c>
      <c r="L81" s="88">
        <f>'Modulo_D''Ordine_AI26'!N79</f>
        <v>0</v>
      </c>
      <c r="M81" s="88">
        <f>'Modulo_D''Ordine_AI26'!O79</f>
        <v>0</v>
      </c>
      <c r="N81" s="88">
        <f>'Modulo_D''Ordine_AI26'!P79</f>
        <v>0</v>
      </c>
      <c r="O81" s="88">
        <f>'Modulo_D''Ordine_AI26'!Q79</f>
        <v>0</v>
      </c>
      <c r="P81" s="88">
        <f>'Modulo_D''Ordine_AI26'!R79</f>
        <v>0</v>
      </c>
    </row>
    <row r="82" spans="1:16" s="14" customFormat="1" ht="15" thickBot="1" x14ac:dyDescent="0.35">
      <c r="A82" s="85"/>
      <c r="B82" s="87" t="str">
        <f>'Modulo_D''Ordine_AI26'!D80</f>
        <v>SEMPRE ALLEGRI</v>
      </c>
      <c r="C82" s="88" t="str">
        <f>'Modulo_D''Ordine_AI26'!E80</f>
        <v>T-SHIRT</v>
      </c>
      <c r="D82" s="88" t="str">
        <f>'Modulo_D''Ordine_AI26'!F80</f>
        <v>CORTA</v>
      </c>
      <c r="E82" s="88" t="str">
        <f>'Modulo_D''Ordine_AI26'!G80</f>
        <v>BIO</v>
      </c>
      <c r="F82" s="88" t="str">
        <f>'Modulo_D''Ordine_AI26'!H80</f>
        <v>blu navy</v>
      </c>
      <c r="G82" s="88" t="str">
        <f>'Modulo_D''Ordine_AI26'!I80</f>
        <v>bianca</v>
      </c>
      <c r="H82" s="88">
        <f>'Modulo_D''Ordine_AI26'!J80</f>
        <v>10</v>
      </c>
      <c r="I82" s="306">
        <f>+'Modulo_D''Ordine_AI26'!K80</f>
        <v>0</v>
      </c>
      <c r="J82" s="88">
        <f>'Modulo_D''Ordine_AI26'!L80</f>
        <v>0</v>
      </c>
      <c r="K82" s="88">
        <f>'Modulo_D''Ordine_AI26'!M80</f>
        <v>0</v>
      </c>
      <c r="L82" s="88">
        <f>'Modulo_D''Ordine_AI26'!N80</f>
        <v>0</v>
      </c>
      <c r="M82" s="88">
        <f>'Modulo_D''Ordine_AI26'!O80</f>
        <v>0</v>
      </c>
      <c r="N82" s="88">
        <f>'Modulo_D''Ordine_AI26'!P80</f>
        <v>0</v>
      </c>
      <c r="O82" s="88">
        <f>'Modulo_D''Ordine_AI26'!Q80</f>
        <v>0</v>
      </c>
      <c r="P82" s="88">
        <f>'Modulo_D''Ordine_AI26'!R80</f>
        <v>0</v>
      </c>
    </row>
    <row r="83" spans="1:16" s="14" customFormat="1" ht="15" thickBot="1" x14ac:dyDescent="0.35">
      <c r="A83" s="85"/>
      <c r="B83" s="87" t="str">
        <f>'Modulo_D''Ordine_AI26'!D81</f>
        <v>SEMPRE ALLEGRI</v>
      </c>
      <c r="C83" s="88" t="str">
        <f>'Modulo_D''Ordine_AI26'!E81</f>
        <v>T-SHIRT</v>
      </c>
      <c r="D83" s="88" t="str">
        <f>'Modulo_D''Ordine_AI26'!F81</f>
        <v>CORTA</v>
      </c>
      <c r="E83" s="88" t="str">
        <f>'Modulo_D''Ordine_AI26'!G81</f>
        <v>BIO</v>
      </c>
      <c r="F83" s="88" t="str">
        <f>'Modulo_D''Ordine_AI26'!H81</f>
        <v>bianco</v>
      </c>
      <c r="G83" s="88" t="str">
        <f>'Modulo_D''Ordine_AI26'!I81</f>
        <v>nero</v>
      </c>
      <c r="H83" s="88">
        <f>'Modulo_D''Ordine_AI26'!J81</f>
        <v>10</v>
      </c>
      <c r="I83" s="306">
        <f>+'Modulo_D''Ordine_AI26'!K81</f>
        <v>0</v>
      </c>
      <c r="J83" s="88">
        <f>'Modulo_D''Ordine_AI26'!L81</f>
        <v>0</v>
      </c>
      <c r="K83" s="88">
        <f>'Modulo_D''Ordine_AI26'!M81</f>
        <v>0</v>
      </c>
      <c r="L83" s="88">
        <f>'Modulo_D''Ordine_AI26'!N81</f>
        <v>0</v>
      </c>
      <c r="M83" s="88">
        <f>'Modulo_D''Ordine_AI26'!O81</f>
        <v>0</v>
      </c>
      <c r="N83" s="88">
        <f>'Modulo_D''Ordine_AI26'!P81</f>
        <v>0</v>
      </c>
      <c r="O83" s="88">
        <f>'Modulo_D''Ordine_AI26'!Q81</f>
        <v>0</v>
      </c>
      <c r="P83" s="88">
        <f>'Modulo_D''Ordine_AI26'!R81</f>
        <v>0</v>
      </c>
    </row>
    <row r="84" spans="1:16" s="14" customFormat="1" ht="15" thickBot="1" x14ac:dyDescent="0.35">
      <c r="A84" s="85"/>
      <c r="B84" s="87" t="str">
        <f>'Modulo_D''Ordine_AI26'!D82</f>
        <v>SEMPRE ALLEGRI</v>
      </c>
      <c r="C84" s="88" t="str">
        <f>'Modulo_D''Ordine_AI26'!E82</f>
        <v>T-SHIRT</v>
      </c>
      <c r="D84" s="88" t="str">
        <f>'Modulo_D''Ordine_AI26'!F82</f>
        <v>CORTA</v>
      </c>
      <c r="E84" s="88" t="str">
        <f>'Modulo_D''Ordine_AI26'!G82</f>
        <v>BIO</v>
      </c>
      <c r="F84" s="88" t="str">
        <f>'Modulo_D''Ordine_AI26'!H82</f>
        <v>nero</v>
      </c>
      <c r="G84" s="88" t="str">
        <f>'Modulo_D''Ordine_AI26'!I82</f>
        <v>bianca</v>
      </c>
      <c r="H84" s="88">
        <f>'Modulo_D''Ordine_AI26'!J82</f>
        <v>10</v>
      </c>
      <c r="I84" s="306">
        <f>+'Modulo_D''Ordine_AI26'!K82</f>
        <v>0</v>
      </c>
      <c r="J84" s="88">
        <f>'Modulo_D''Ordine_AI26'!L82</f>
        <v>0</v>
      </c>
      <c r="K84" s="88">
        <f>'Modulo_D''Ordine_AI26'!M82</f>
        <v>0</v>
      </c>
      <c r="L84" s="88">
        <f>'Modulo_D''Ordine_AI26'!N82</f>
        <v>0</v>
      </c>
      <c r="M84" s="88">
        <f>'Modulo_D''Ordine_AI26'!O82</f>
        <v>0</v>
      </c>
      <c r="N84" s="88">
        <f>'Modulo_D''Ordine_AI26'!P82</f>
        <v>0</v>
      </c>
      <c r="O84" s="88">
        <f>'Modulo_D''Ordine_AI26'!Q82</f>
        <v>0</v>
      </c>
      <c r="P84" s="88">
        <f>'Modulo_D''Ordine_AI26'!R82</f>
        <v>0</v>
      </c>
    </row>
    <row r="85" spans="1:16" s="14" customFormat="1" ht="15" thickBot="1" x14ac:dyDescent="0.35">
      <c r="A85" s="85"/>
      <c r="B85" s="87" t="str">
        <f>'Modulo_D''Ordine_AI26'!D83</f>
        <v>SEMPRE ALLEGRI</v>
      </c>
      <c r="C85" s="88" t="str">
        <f>'Modulo_D''Ordine_AI26'!E83</f>
        <v>T-SHIRT</v>
      </c>
      <c r="D85" s="88" t="str">
        <f>'Modulo_D''Ordine_AI26'!F83</f>
        <v>CORTA</v>
      </c>
      <c r="E85" s="88" t="str">
        <f>'Modulo_D''Ordine_AI26'!G83</f>
        <v>BIO</v>
      </c>
      <c r="F85" s="88" t="str">
        <f>'Modulo_D''Ordine_AI26'!H83</f>
        <v>rosso</v>
      </c>
      <c r="G85" s="88" t="str">
        <f>'Modulo_D''Ordine_AI26'!I83</f>
        <v>bianca</v>
      </c>
      <c r="H85" s="88">
        <f>'Modulo_D''Ordine_AI26'!J83</f>
        <v>10</v>
      </c>
      <c r="I85" s="306">
        <f>+'Modulo_D''Ordine_AI26'!K83</f>
        <v>0</v>
      </c>
      <c r="J85" s="88">
        <f>'Modulo_D''Ordine_AI26'!L83</f>
        <v>0</v>
      </c>
      <c r="K85" s="88">
        <f>'Modulo_D''Ordine_AI26'!M83</f>
        <v>0</v>
      </c>
      <c r="L85" s="88">
        <f>'Modulo_D''Ordine_AI26'!N83</f>
        <v>0</v>
      </c>
      <c r="M85" s="88">
        <f>'Modulo_D''Ordine_AI26'!O83</f>
        <v>0</v>
      </c>
      <c r="N85" s="88">
        <f>'Modulo_D''Ordine_AI26'!P83</f>
        <v>0</v>
      </c>
      <c r="O85" s="88">
        <f>'Modulo_D''Ordine_AI26'!Q83</f>
        <v>0</v>
      </c>
      <c r="P85" s="88">
        <f>'Modulo_D''Ordine_AI26'!R83</f>
        <v>0</v>
      </c>
    </row>
    <row r="86" spans="1:16" s="14" customFormat="1" ht="29.4" thickBot="1" x14ac:dyDescent="0.35">
      <c r="A86" s="85"/>
      <c r="B86" s="87" t="str">
        <f>'Modulo_D''Ordine_AI26'!D84</f>
        <v>AMICO FRAGILE</v>
      </c>
      <c r="C86" s="88" t="str">
        <f>'Modulo_D''Ordine_AI26'!E84</f>
        <v>T-SHIRT</v>
      </c>
      <c r="D86" s="88" t="str">
        <f>'Modulo_D''Ordine_AI26'!F84</f>
        <v>CORTA</v>
      </c>
      <c r="E86" s="88" t="str">
        <f>'Modulo_D''Ordine_AI26'!G84</f>
        <v>FAIR TRADE</v>
      </c>
      <c r="F86" s="88" t="str">
        <f>'Modulo_D''Ordine_AI26'!H84</f>
        <v>BLU baltico</v>
      </c>
      <c r="G86" s="88" t="str">
        <f>'Modulo_D''Ordine_AI26'!I84</f>
        <v>bianca</v>
      </c>
      <c r="H86" s="88">
        <f>'Modulo_D''Ordine_AI26'!J84</f>
        <v>13</v>
      </c>
      <c r="I86" s="306">
        <f>+'Modulo_D''Ordine_AI26'!K84</f>
        <v>0</v>
      </c>
      <c r="J86" s="88">
        <f>'Modulo_D''Ordine_AI26'!L84</f>
        <v>0</v>
      </c>
      <c r="K86" s="88">
        <f>'Modulo_D''Ordine_AI26'!M84</f>
        <v>0</v>
      </c>
      <c r="L86" s="88">
        <f>'Modulo_D''Ordine_AI26'!N84</f>
        <v>0</v>
      </c>
      <c r="M86" s="88">
        <f>'Modulo_D''Ordine_AI26'!O84</f>
        <v>0</v>
      </c>
      <c r="N86" s="88">
        <f>'Modulo_D''Ordine_AI26'!P84</f>
        <v>0</v>
      </c>
      <c r="O86" s="88">
        <f>'Modulo_D''Ordine_AI26'!Q84</f>
        <v>0</v>
      </c>
      <c r="P86" s="88">
        <f>'Modulo_D''Ordine_AI26'!R84</f>
        <v>0</v>
      </c>
    </row>
    <row r="87" spans="1:16" s="14" customFormat="1" ht="29.4" thickBot="1" x14ac:dyDescent="0.35">
      <c r="A87" s="85"/>
      <c r="B87" s="87" t="str">
        <f>'Modulo_D''Ordine_AI26'!D85</f>
        <v>AMICO FRAGILE</v>
      </c>
      <c r="C87" s="88" t="str">
        <f>'Modulo_D''Ordine_AI26'!E85</f>
        <v>T-SHIRT</v>
      </c>
      <c r="D87" s="88" t="str">
        <f>'Modulo_D''Ordine_AI26'!F85</f>
        <v>CORTA</v>
      </c>
      <c r="E87" s="88" t="str">
        <f>'Modulo_D''Ordine_AI26'!G85</f>
        <v>FAIR TRADE</v>
      </c>
      <c r="F87" s="88" t="str">
        <f>'Modulo_D''Ordine_AI26'!H85</f>
        <v>bianco</v>
      </c>
      <c r="G87" s="88" t="str">
        <f>'Modulo_D''Ordine_AI26'!I85</f>
        <v>nero</v>
      </c>
      <c r="H87" s="88">
        <f>'Modulo_D''Ordine_AI26'!J85</f>
        <v>13</v>
      </c>
      <c r="I87" s="306">
        <f>+'Modulo_D''Ordine_AI26'!K85</f>
        <v>0</v>
      </c>
      <c r="J87" s="88">
        <f>'Modulo_D''Ordine_AI26'!L85</f>
        <v>0</v>
      </c>
      <c r="K87" s="88">
        <f>'Modulo_D''Ordine_AI26'!M85</f>
        <v>0</v>
      </c>
      <c r="L87" s="88">
        <f>'Modulo_D''Ordine_AI26'!N85</f>
        <v>0</v>
      </c>
      <c r="M87" s="88">
        <f>'Modulo_D''Ordine_AI26'!O85</f>
        <v>0</v>
      </c>
      <c r="N87" s="88">
        <f>'Modulo_D''Ordine_AI26'!P85</f>
        <v>0</v>
      </c>
      <c r="O87" s="88">
        <f>'Modulo_D''Ordine_AI26'!Q85</f>
        <v>0</v>
      </c>
      <c r="P87" s="88">
        <f>'Modulo_D''Ordine_AI26'!R85</f>
        <v>0</v>
      </c>
    </row>
    <row r="88" spans="1:16" s="14" customFormat="1" ht="29.4" thickBot="1" x14ac:dyDescent="0.35">
      <c r="A88" s="85"/>
      <c r="B88" s="87" t="str">
        <f>'Modulo_D''Ordine_AI26'!D86</f>
        <v>AMICO FRAGILE</v>
      </c>
      <c r="C88" s="88" t="str">
        <f>'Modulo_D''Ordine_AI26'!E86</f>
        <v>T-SHIRT</v>
      </c>
      <c r="D88" s="88" t="str">
        <f>'Modulo_D''Ordine_AI26'!F86</f>
        <v>CORTA</v>
      </c>
      <c r="E88" s="88" t="str">
        <f>'Modulo_D''Ordine_AI26'!G86</f>
        <v>FAIR TRADE</v>
      </c>
      <c r="F88" s="88" t="str">
        <f>'Modulo_D''Ordine_AI26'!H86</f>
        <v>nero</v>
      </c>
      <c r="G88" s="88" t="str">
        <f>'Modulo_D''Ordine_AI26'!I86</f>
        <v>bianca</v>
      </c>
      <c r="H88" s="88">
        <f>'Modulo_D''Ordine_AI26'!J86</f>
        <v>13</v>
      </c>
      <c r="I88" s="306">
        <f>+'Modulo_D''Ordine_AI26'!K86</f>
        <v>0</v>
      </c>
      <c r="J88" s="88">
        <f>'Modulo_D''Ordine_AI26'!L86</f>
        <v>0</v>
      </c>
      <c r="K88" s="88">
        <f>'Modulo_D''Ordine_AI26'!M86</f>
        <v>0</v>
      </c>
      <c r="L88" s="88">
        <f>'Modulo_D''Ordine_AI26'!N86</f>
        <v>0</v>
      </c>
      <c r="M88" s="88">
        <f>'Modulo_D''Ordine_AI26'!O86</f>
        <v>0</v>
      </c>
      <c r="N88" s="88">
        <f>'Modulo_D''Ordine_AI26'!P86</f>
        <v>0</v>
      </c>
      <c r="O88" s="88">
        <f>'Modulo_D''Ordine_AI26'!Q86</f>
        <v>0</v>
      </c>
      <c r="P88" s="88">
        <f>'Modulo_D''Ordine_AI26'!R86</f>
        <v>0</v>
      </c>
    </row>
    <row r="89" spans="1:16" s="14" customFormat="1" ht="29.4" thickBot="1" x14ac:dyDescent="0.35">
      <c r="A89" s="85"/>
      <c r="B89" s="87" t="str">
        <f>'Modulo_D''Ordine_AI26'!D87</f>
        <v>AMICO FRAGILE</v>
      </c>
      <c r="C89" s="88" t="str">
        <f>'Modulo_D''Ordine_AI26'!E87</f>
        <v>T-SHIRT</v>
      </c>
      <c r="D89" s="88" t="str">
        <f>'Modulo_D''Ordine_AI26'!F87</f>
        <v>CORTA</v>
      </c>
      <c r="E89" s="88" t="str">
        <f>'Modulo_D''Ordine_AI26'!G87</f>
        <v>FAIR TRADE</v>
      </c>
      <c r="F89" s="88" t="str">
        <f>'Modulo_D''Ordine_AI26'!H87</f>
        <v>rosso</v>
      </c>
      <c r="G89" s="88" t="str">
        <f>'Modulo_D''Ordine_AI26'!I87</f>
        <v>bianca</v>
      </c>
      <c r="H89" s="88">
        <f>'Modulo_D''Ordine_AI26'!J87</f>
        <v>13</v>
      </c>
      <c r="I89" s="306">
        <f>+'Modulo_D''Ordine_AI26'!K87</f>
        <v>0</v>
      </c>
      <c r="J89" s="88">
        <f>'Modulo_D''Ordine_AI26'!L87</f>
        <v>0</v>
      </c>
      <c r="K89" s="88">
        <f>'Modulo_D''Ordine_AI26'!M87</f>
        <v>0</v>
      </c>
      <c r="L89" s="88">
        <f>'Modulo_D''Ordine_AI26'!N87</f>
        <v>0</v>
      </c>
      <c r="M89" s="88">
        <f>'Modulo_D''Ordine_AI26'!O87</f>
        <v>0</v>
      </c>
      <c r="N89" s="88">
        <f>'Modulo_D''Ordine_AI26'!P87</f>
        <v>0</v>
      </c>
      <c r="O89" s="88">
        <f>'Modulo_D''Ordine_AI26'!Q87</f>
        <v>0</v>
      </c>
      <c r="P89" s="88">
        <f>'Modulo_D''Ordine_AI26'!R87</f>
        <v>0</v>
      </c>
    </row>
    <row r="90" spans="1:16" s="14" customFormat="1" ht="29.4" thickBot="1" x14ac:dyDescent="0.35">
      <c r="A90" s="85"/>
      <c r="B90" s="87" t="str">
        <f>'Modulo_D''Ordine_AI26'!D88</f>
        <v>AMICO FRAGILE</v>
      </c>
      <c r="C90" s="88" t="str">
        <f>'Modulo_D''Ordine_AI26'!E88</f>
        <v>T-SHIRT UNISEX</v>
      </c>
      <c r="D90" s="88" t="str">
        <f>'Modulo_D''Ordine_AI26'!F88</f>
        <v>LUNGA</v>
      </c>
      <c r="E90" s="88" t="str">
        <f>'Modulo_D''Ordine_AI26'!G88</f>
        <v>FAIR TRADE</v>
      </c>
      <c r="F90" s="88" t="str">
        <f>'Modulo_D''Ordine_AI26'!H88</f>
        <v>nero</v>
      </c>
      <c r="G90" s="88" t="str">
        <f>'Modulo_D''Ordine_AI26'!I88</f>
        <v>bianca</v>
      </c>
      <c r="H90" s="88">
        <f>'Modulo_D''Ordine_AI26'!J88</f>
        <v>16.5</v>
      </c>
      <c r="I90" s="306">
        <f>+'Modulo_D''Ordine_AI26'!K88</f>
        <v>0</v>
      </c>
      <c r="J90" s="88">
        <f>'Modulo_D''Ordine_AI26'!L88</f>
        <v>0</v>
      </c>
      <c r="K90" s="88">
        <f>'Modulo_D''Ordine_AI26'!M88</f>
        <v>0</v>
      </c>
      <c r="L90" s="88">
        <f>'Modulo_D''Ordine_AI26'!N88</f>
        <v>0</v>
      </c>
      <c r="M90" s="88">
        <f>'Modulo_D''Ordine_AI26'!O88</f>
        <v>0</v>
      </c>
      <c r="N90" s="88">
        <f>'Modulo_D''Ordine_AI26'!P88</f>
        <v>0</v>
      </c>
      <c r="O90" s="88">
        <f>'Modulo_D''Ordine_AI26'!Q88</f>
        <v>0</v>
      </c>
      <c r="P90" s="88">
        <f>'Modulo_D''Ordine_AI26'!R88</f>
        <v>0</v>
      </c>
    </row>
    <row r="91" spans="1:16" s="14" customFormat="1" ht="29.4" thickBot="1" x14ac:dyDescent="0.35">
      <c r="A91" s="85"/>
      <c r="B91" s="87" t="str">
        <f>'Modulo_D''Ordine_AI26'!D89</f>
        <v>AMICO FRAGILE</v>
      </c>
      <c r="C91" s="88" t="str">
        <f>'Modulo_D''Ordine_AI26'!E89</f>
        <v>T-SHIRT DONNA</v>
      </c>
      <c r="D91" s="88" t="str">
        <f>'Modulo_D''Ordine_AI26'!F89</f>
        <v>LUNGA</v>
      </c>
      <c r="E91" s="88" t="str">
        <f>'Modulo_D''Ordine_AI26'!G89</f>
        <v>FAIR TRADE</v>
      </c>
      <c r="F91" s="88" t="str">
        <f>'Modulo_D''Ordine_AI26'!H89</f>
        <v>nero</v>
      </c>
      <c r="G91" s="88" t="str">
        <f>'Modulo_D''Ordine_AI26'!I89</f>
        <v>bianca</v>
      </c>
      <c r="H91" s="88">
        <f>'Modulo_D''Ordine_AI26'!J89</f>
        <v>16.5</v>
      </c>
      <c r="I91" s="306">
        <f>+'Modulo_D''Ordine_AI26'!K89</f>
        <v>0</v>
      </c>
      <c r="J91" s="88">
        <f>'Modulo_D''Ordine_AI26'!L89</f>
        <v>0</v>
      </c>
      <c r="K91" s="88">
        <f>'Modulo_D''Ordine_AI26'!M89</f>
        <v>0</v>
      </c>
      <c r="L91" s="88">
        <f>'Modulo_D''Ordine_AI26'!N89</f>
        <v>0</v>
      </c>
      <c r="M91" s="88">
        <f>'Modulo_D''Ordine_AI26'!O89</f>
        <v>0</v>
      </c>
      <c r="N91" s="88">
        <f>'Modulo_D''Ordine_AI26'!P89</f>
        <v>0</v>
      </c>
      <c r="O91" s="88">
        <f>'Modulo_D''Ordine_AI26'!Q89</f>
        <v>0</v>
      </c>
      <c r="P91" s="88">
        <f>'Modulo_D''Ordine_AI26'!R89</f>
        <v>0</v>
      </c>
    </row>
    <row r="92" spans="1:16" s="14" customFormat="1" ht="15" thickBot="1" x14ac:dyDescent="0.35">
      <c r="A92" s="85"/>
      <c r="B92" s="87" t="str">
        <f>'Modulo_D''Ordine_AI26'!D90</f>
        <v>AMICO FRAGILE</v>
      </c>
      <c r="C92" s="88" t="str">
        <f>'Modulo_D''Ordine_AI26'!E90</f>
        <v>T-SHIRT</v>
      </c>
      <c r="D92" s="88" t="str">
        <f>'Modulo_D''Ordine_AI26'!F90</f>
        <v>CORTA</v>
      </c>
      <c r="E92" s="88" t="str">
        <f>'Modulo_D''Ordine_AI26'!G90</f>
        <v>BIO</v>
      </c>
      <c r="F92" s="88" t="str">
        <f>'Modulo_D''Ordine_AI26'!H90</f>
        <v>blu navy</v>
      </c>
      <c r="G92" s="88" t="str">
        <f>'Modulo_D''Ordine_AI26'!I90</f>
        <v>bianca</v>
      </c>
      <c r="H92" s="88">
        <f>'Modulo_D''Ordine_AI26'!J90</f>
        <v>10</v>
      </c>
      <c r="I92" s="306">
        <f>+'Modulo_D''Ordine_AI26'!K90</f>
        <v>0</v>
      </c>
      <c r="J92" s="88">
        <f>'Modulo_D''Ordine_AI26'!L90</f>
        <v>0</v>
      </c>
      <c r="K92" s="88">
        <f>'Modulo_D''Ordine_AI26'!M90</f>
        <v>0</v>
      </c>
      <c r="L92" s="88">
        <f>'Modulo_D''Ordine_AI26'!N90</f>
        <v>0</v>
      </c>
      <c r="M92" s="88">
        <f>'Modulo_D''Ordine_AI26'!O90</f>
        <v>0</v>
      </c>
      <c r="N92" s="88">
        <f>'Modulo_D''Ordine_AI26'!P90</f>
        <v>0</v>
      </c>
      <c r="O92" s="88">
        <f>'Modulo_D''Ordine_AI26'!Q90</f>
        <v>0</v>
      </c>
      <c r="P92" s="88">
        <f>'Modulo_D''Ordine_AI26'!R90</f>
        <v>0</v>
      </c>
    </row>
    <row r="93" spans="1:16" s="14" customFormat="1" ht="15" thickBot="1" x14ac:dyDescent="0.35">
      <c r="A93" s="85"/>
      <c r="B93" s="87" t="str">
        <f>'Modulo_D''Ordine_AI26'!D91</f>
        <v>AMICO FRAGILE</v>
      </c>
      <c r="C93" s="88" t="str">
        <f>'Modulo_D''Ordine_AI26'!E91</f>
        <v>T-SHIRT</v>
      </c>
      <c r="D93" s="88">
        <f>'Modulo_D''Ordine_AI26'!F91</f>
        <v>0</v>
      </c>
      <c r="E93" s="88" t="str">
        <f>'Modulo_D''Ordine_AI26'!G91</f>
        <v>BIO</v>
      </c>
      <c r="F93" s="88" t="str">
        <f>'Modulo_D''Ordine_AI26'!H91</f>
        <v>bianco</v>
      </c>
      <c r="G93" s="88" t="str">
        <f>'Modulo_D''Ordine_AI26'!I91</f>
        <v>nero</v>
      </c>
      <c r="H93" s="88">
        <f>'Modulo_D''Ordine_AI26'!J91</f>
        <v>10</v>
      </c>
      <c r="I93" s="306">
        <f>+'Modulo_D''Ordine_AI26'!K91</f>
        <v>0</v>
      </c>
      <c r="J93" s="88">
        <f>'Modulo_D''Ordine_AI26'!L91</f>
        <v>0</v>
      </c>
      <c r="K93" s="88">
        <f>'Modulo_D''Ordine_AI26'!M91</f>
        <v>0</v>
      </c>
      <c r="L93" s="88">
        <f>'Modulo_D''Ordine_AI26'!N91</f>
        <v>0</v>
      </c>
      <c r="M93" s="88">
        <f>'Modulo_D''Ordine_AI26'!O91</f>
        <v>0</v>
      </c>
      <c r="N93" s="88">
        <f>'Modulo_D''Ordine_AI26'!P91</f>
        <v>0</v>
      </c>
      <c r="O93" s="88">
        <f>'Modulo_D''Ordine_AI26'!Q91</f>
        <v>0</v>
      </c>
      <c r="P93" s="88">
        <f>'Modulo_D''Ordine_AI26'!R91</f>
        <v>0</v>
      </c>
    </row>
    <row r="94" spans="1:16" s="14" customFormat="1" ht="15" thickBot="1" x14ac:dyDescent="0.35">
      <c r="A94" s="85"/>
      <c r="B94" s="87" t="str">
        <f>'Modulo_D''Ordine_AI26'!D92</f>
        <v>AMICO FRAGILE</v>
      </c>
      <c r="C94" s="88" t="str">
        <f>'Modulo_D''Ordine_AI26'!E92</f>
        <v>T-SHIRT</v>
      </c>
      <c r="D94" s="88" t="str">
        <f>'Modulo_D''Ordine_AI26'!F92</f>
        <v>CORTA</v>
      </c>
      <c r="E94" s="88" t="str">
        <f>'Modulo_D''Ordine_AI26'!G92</f>
        <v>BIO</v>
      </c>
      <c r="F94" s="88" t="str">
        <f>'Modulo_D''Ordine_AI26'!H92</f>
        <v>nero</v>
      </c>
      <c r="G94" s="88" t="str">
        <f>'Modulo_D''Ordine_AI26'!I92</f>
        <v>bianca</v>
      </c>
      <c r="H94" s="88">
        <f>'Modulo_D''Ordine_AI26'!J92</f>
        <v>10</v>
      </c>
      <c r="I94" s="306">
        <f>+'Modulo_D''Ordine_AI26'!K92</f>
        <v>0</v>
      </c>
      <c r="J94" s="88">
        <f>'Modulo_D''Ordine_AI26'!L92</f>
        <v>0</v>
      </c>
      <c r="K94" s="88">
        <f>'Modulo_D''Ordine_AI26'!M92</f>
        <v>0</v>
      </c>
      <c r="L94" s="88">
        <f>'Modulo_D''Ordine_AI26'!N92</f>
        <v>0</v>
      </c>
      <c r="M94" s="88">
        <f>'Modulo_D''Ordine_AI26'!O92</f>
        <v>0</v>
      </c>
      <c r="N94" s="88">
        <f>'Modulo_D''Ordine_AI26'!P92</f>
        <v>0</v>
      </c>
      <c r="O94" s="88">
        <f>'Modulo_D''Ordine_AI26'!Q92</f>
        <v>0</v>
      </c>
      <c r="P94" s="88">
        <f>'Modulo_D''Ordine_AI26'!R92</f>
        <v>0</v>
      </c>
    </row>
    <row r="95" spans="1:16" s="14" customFormat="1" ht="15" thickBot="1" x14ac:dyDescent="0.35">
      <c r="A95" s="85"/>
      <c r="B95" s="87" t="str">
        <f>'Modulo_D''Ordine_AI26'!D93</f>
        <v>AMICO FRAGILE</v>
      </c>
      <c r="C95" s="88" t="str">
        <f>'Modulo_D''Ordine_AI26'!E93</f>
        <v>T-SHIRT</v>
      </c>
      <c r="D95" s="88" t="str">
        <f>'Modulo_D''Ordine_AI26'!F93</f>
        <v>CORTA</v>
      </c>
      <c r="E95" s="88" t="str">
        <f>'Modulo_D''Ordine_AI26'!G93</f>
        <v>BIO</v>
      </c>
      <c r="F95" s="88" t="str">
        <f>'Modulo_D''Ordine_AI26'!H93</f>
        <v>rosso</v>
      </c>
      <c r="G95" s="88" t="str">
        <f>'Modulo_D''Ordine_AI26'!I93</f>
        <v>bianca</v>
      </c>
      <c r="H95" s="88">
        <f>'Modulo_D''Ordine_AI26'!J93</f>
        <v>10</v>
      </c>
      <c r="I95" s="306">
        <f>+'Modulo_D''Ordine_AI26'!K93</f>
        <v>0</v>
      </c>
      <c r="J95" s="88">
        <f>'Modulo_D''Ordine_AI26'!L93</f>
        <v>0</v>
      </c>
      <c r="K95" s="88">
        <f>'Modulo_D''Ordine_AI26'!M93</f>
        <v>0</v>
      </c>
      <c r="L95" s="88">
        <f>'Modulo_D''Ordine_AI26'!N93</f>
        <v>0</v>
      </c>
      <c r="M95" s="88">
        <f>'Modulo_D''Ordine_AI26'!O93</f>
        <v>0</v>
      </c>
      <c r="N95" s="88">
        <f>'Modulo_D''Ordine_AI26'!P93</f>
        <v>0</v>
      </c>
      <c r="O95" s="88">
        <f>'Modulo_D''Ordine_AI26'!Q93</f>
        <v>0</v>
      </c>
      <c r="P95" s="88">
        <f>'Modulo_D''Ordine_AI26'!R93</f>
        <v>0</v>
      </c>
    </row>
    <row r="96" spans="1:16" s="14" customFormat="1" ht="29.4" thickBot="1" x14ac:dyDescent="0.35">
      <c r="A96" s="85"/>
      <c r="B96" s="87" t="str">
        <f>'Modulo_D''Ordine_AI26'!D94</f>
        <v>CANZONE DEL MAGGIO</v>
      </c>
      <c r="C96" s="88" t="str">
        <f>'Modulo_D''Ordine_AI26'!E94</f>
        <v>T-SHIRT</v>
      </c>
      <c r="D96" s="88" t="str">
        <f>'Modulo_D''Ordine_AI26'!F94</f>
        <v>CORTA</v>
      </c>
      <c r="E96" s="88" t="str">
        <f>'Modulo_D''Ordine_AI26'!G94</f>
        <v>FAIR TRADE</v>
      </c>
      <c r="F96" s="88" t="str">
        <f>'Modulo_D''Ordine_AI26'!H94</f>
        <v>BLU baltico</v>
      </c>
      <c r="G96" s="88" t="str">
        <f>'Modulo_D''Ordine_AI26'!I94</f>
        <v>bianca</v>
      </c>
      <c r="H96" s="88">
        <f>'Modulo_D''Ordine_AI26'!J94</f>
        <v>13</v>
      </c>
      <c r="I96" s="306">
        <f>+'Modulo_D''Ordine_AI26'!K94</f>
        <v>0</v>
      </c>
      <c r="J96" s="88">
        <f>'Modulo_D''Ordine_AI26'!L94</f>
        <v>0</v>
      </c>
      <c r="K96" s="88">
        <f>'Modulo_D''Ordine_AI26'!M94</f>
        <v>0</v>
      </c>
      <c r="L96" s="88">
        <f>'Modulo_D''Ordine_AI26'!N94</f>
        <v>0</v>
      </c>
      <c r="M96" s="88">
        <f>'Modulo_D''Ordine_AI26'!O94</f>
        <v>0</v>
      </c>
      <c r="N96" s="88">
        <f>'Modulo_D''Ordine_AI26'!P94</f>
        <v>0</v>
      </c>
      <c r="O96" s="88">
        <f>'Modulo_D''Ordine_AI26'!Q94</f>
        <v>0</v>
      </c>
      <c r="P96" s="88">
        <f>'Modulo_D''Ordine_AI26'!R94</f>
        <v>0</v>
      </c>
    </row>
    <row r="97" spans="1:16" s="14" customFormat="1" ht="29.4" thickBot="1" x14ac:dyDescent="0.35">
      <c r="A97" s="85"/>
      <c r="B97" s="87" t="str">
        <f>'Modulo_D''Ordine_AI26'!D95</f>
        <v>CANZONE DEL MAGGIO</v>
      </c>
      <c r="C97" s="88" t="str">
        <f>'Modulo_D''Ordine_AI26'!E95</f>
        <v>T-SHIRT</v>
      </c>
      <c r="D97" s="88" t="str">
        <f>'Modulo_D''Ordine_AI26'!F95</f>
        <v>CORTA</v>
      </c>
      <c r="E97" s="88" t="str">
        <f>'Modulo_D''Ordine_AI26'!G95</f>
        <v>FAIR TRADE</v>
      </c>
      <c r="F97" s="88" t="str">
        <f>'Modulo_D''Ordine_AI26'!H95</f>
        <v>bianco</v>
      </c>
      <c r="G97" s="88" t="str">
        <f>'Modulo_D''Ordine_AI26'!I95</f>
        <v>nero</v>
      </c>
      <c r="H97" s="88">
        <f>'Modulo_D''Ordine_AI26'!J95</f>
        <v>13</v>
      </c>
      <c r="I97" s="306">
        <f>+'Modulo_D''Ordine_AI26'!K95</f>
        <v>0</v>
      </c>
      <c r="J97" s="88">
        <f>'Modulo_D''Ordine_AI26'!L95</f>
        <v>0</v>
      </c>
      <c r="K97" s="88">
        <f>'Modulo_D''Ordine_AI26'!M95</f>
        <v>0</v>
      </c>
      <c r="L97" s="88">
        <f>'Modulo_D''Ordine_AI26'!N95</f>
        <v>0</v>
      </c>
      <c r="M97" s="88">
        <f>'Modulo_D''Ordine_AI26'!O95</f>
        <v>0</v>
      </c>
      <c r="N97" s="88">
        <f>'Modulo_D''Ordine_AI26'!P95</f>
        <v>0</v>
      </c>
      <c r="O97" s="88">
        <f>'Modulo_D''Ordine_AI26'!Q95</f>
        <v>0</v>
      </c>
      <c r="P97" s="88">
        <f>'Modulo_D''Ordine_AI26'!R95</f>
        <v>0</v>
      </c>
    </row>
    <row r="98" spans="1:16" s="14" customFormat="1" ht="29.4" thickBot="1" x14ac:dyDescent="0.35">
      <c r="A98" s="85"/>
      <c r="B98" s="87" t="str">
        <f>'Modulo_D''Ordine_AI26'!D96</f>
        <v>CANZONE DEL MAGGIO</v>
      </c>
      <c r="C98" s="88" t="str">
        <f>'Modulo_D''Ordine_AI26'!E96</f>
        <v>T-SHIRT</v>
      </c>
      <c r="D98" s="88" t="str">
        <f>'Modulo_D''Ordine_AI26'!F96</f>
        <v>CORTA</v>
      </c>
      <c r="E98" s="88" t="str">
        <f>'Modulo_D''Ordine_AI26'!G96</f>
        <v>FAIR TRADE</v>
      </c>
      <c r="F98" s="88" t="str">
        <f>'Modulo_D''Ordine_AI26'!H96</f>
        <v>nero</v>
      </c>
      <c r="G98" s="88" t="str">
        <f>'Modulo_D''Ordine_AI26'!I96</f>
        <v>bianca</v>
      </c>
      <c r="H98" s="88">
        <f>'Modulo_D''Ordine_AI26'!J96</f>
        <v>13</v>
      </c>
      <c r="I98" s="306">
        <f>+'Modulo_D''Ordine_AI26'!K96</f>
        <v>0</v>
      </c>
      <c r="J98" s="88">
        <f>'Modulo_D''Ordine_AI26'!L96</f>
        <v>0</v>
      </c>
      <c r="K98" s="88">
        <f>'Modulo_D''Ordine_AI26'!M96</f>
        <v>0</v>
      </c>
      <c r="L98" s="88">
        <f>'Modulo_D''Ordine_AI26'!N96</f>
        <v>0</v>
      </c>
      <c r="M98" s="88">
        <f>'Modulo_D''Ordine_AI26'!O96</f>
        <v>0</v>
      </c>
      <c r="N98" s="88">
        <f>'Modulo_D''Ordine_AI26'!P96</f>
        <v>0</v>
      </c>
      <c r="O98" s="88">
        <f>'Modulo_D''Ordine_AI26'!Q96</f>
        <v>0</v>
      </c>
      <c r="P98" s="88">
        <f>'Modulo_D''Ordine_AI26'!R96</f>
        <v>0</v>
      </c>
    </row>
    <row r="99" spans="1:16" s="14" customFormat="1" ht="29.4" thickBot="1" x14ac:dyDescent="0.35">
      <c r="A99" s="85"/>
      <c r="B99" s="87" t="str">
        <f>'Modulo_D''Ordine_AI26'!D97</f>
        <v>CANZONE DEL MAGGIO</v>
      </c>
      <c r="C99" s="88" t="str">
        <f>'Modulo_D''Ordine_AI26'!E97</f>
        <v>T-SHIRT</v>
      </c>
      <c r="D99" s="88" t="str">
        <f>'Modulo_D''Ordine_AI26'!F97</f>
        <v>CORTA</v>
      </c>
      <c r="E99" s="88" t="str">
        <f>'Modulo_D''Ordine_AI26'!G97</f>
        <v>FAIR TRADE</v>
      </c>
      <c r="F99" s="88" t="str">
        <f>'Modulo_D''Ordine_AI26'!H97</f>
        <v>rosso</v>
      </c>
      <c r="G99" s="88" t="str">
        <f>'Modulo_D''Ordine_AI26'!I97</f>
        <v>nero</v>
      </c>
      <c r="H99" s="88">
        <f>'Modulo_D''Ordine_AI26'!J97</f>
        <v>13</v>
      </c>
      <c r="I99" s="306">
        <f>+'Modulo_D''Ordine_AI26'!K97</f>
        <v>0</v>
      </c>
      <c r="J99" s="88">
        <f>'Modulo_D''Ordine_AI26'!L97</f>
        <v>0</v>
      </c>
      <c r="K99" s="88">
        <f>'Modulo_D''Ordine_AI26'!M97</f>
        <v>0</v>
      </c>
      <c r="L99" s="88">
        <f>'Modulo_D''Ordine_AI26'!N97</f>
        <v>0</v>
      </c>
      <c r="M99" s="88">
        <f>'Modulo_D''Ordine_AI26'!O97</f>
        <v>0</v>
      </c>
      <c r="N99" s="88">
        <f>'Modulo_D''Ordine_AI26'!P97</f>
        <v>0</v>
      </c>
      <c r="O99" s="88">
        <f>'Modulo_D''Ordine_AI26'!Q97</f>
        <v>0</v>
      </c>
      <c r="P99" s="88">
        <f>'Modulo_D''Ordine_AI26'!R97</f>
        <v>0</v>
      </c>
    </row>
    <row r="100" spans="1:16" s="14" customFormat="1" ht="29.4" thickBot="1" x14ac:dyDescent="0.35">
      <c r="A100" s="85"/>
      <c r="B100" s="87" t="str">
        <f>'Modulo_D''Ordine_AI26'!D98</f>
        <v>CANZONE DEL MAGGIO</v>
      </c>
      <c r="C100" s="88" t="str">
        <f>'Modulo_D''Ordine_AI26'!E98</f>
        <v>T SHIRT UNISEX</v>
      </c>
      <c r="D100" s="88" t="str">
        <f>'Modulo_D''Ordine_AI26'!F98</f>
        <v>LUNGA</v>
      </c>
      <c r="E100" s="88" t="str">
        <f>'Modulo_D''Ordine_AI26'!G98</f>
        <v>FAIR TRADE</v>
      </c>
      <c r="F100" s="88" t="str">
        <f>'Modulo_D''Ordine_AI26'!H98</f>
        <v>nero</v>
      </c>
      <c r="G100" s="88" t="str">
        <f>'Modulo_D''Ordine_AI26'!I98</f>
        <v>bianca</v>
      </c>
      <c r="H100" s="88">
        <f>'Modulo_D''Ordine_AI26'!J98</f>
        <v>16.5</v>
      </c>
      <c r="I100" s="306">
        <f>+'Modulo_D''Ordine_AI26'!K98</f>
        <v>0</v>
      </c>
      <c r="J100" s="88">
        <f>'Modulo_D''Ordine_AI26'!L98</f>
        <v>0</v>
      </c>
      <c r="K100" s="88">
        <f>'Modulo_D''Ordine_AI26'!M98</f>
        <v>0</v>
      </c>
      <c r="L100" s="88">
        <f>'Modulo_D''Ordine_AI26'!N98</f>
        <v>0</v>
      </c>
      <c r="M100" s="88">
        <f>'Modulo_D''Ordine_AI26'!O98</f>
        <v>0</v>
      </c>
      <c r="N100" s="88">
        <f>'Modulo_D''Ordine_AI26'!P98</f>
        <v>0</v>
      </c>
      <c r="O100" s="88">
        <f>'Modulo_D''Ordine_AI26'!Q98</f>
        <v>0</v>
      </c>
      <c r="P100" s="88">
        <f>'Modulo_D''Ordine_AI26'!R98</f>
        <v>0</v>
      </c>
    </row>
    <row r="101" spans="1:16" s="14" customFormat="1" ht="29.4" thickBot="1" x14ac:dyDescent="0.35">
      <c r="A101" s="85"/>
      <c r="B101" s="87" t="str">
        <f>'Modulo_D''Ordine_AI26'!D99</f>
        <v>CANZONE DEL MAGGIO</v>
      </c>
      <c r="C101" s="88" t="str">
        <f>'Modulo_D''Ordine_AI26'!E99</f>
        <v>T-SHIRT DONNA</v>
      </c>
      <c r="D101" s="88" t="str">
        <f>'Modulo_D''Ordine_AI26'!F99</f>
        <v>LUNGA</v>
      </c>
      <c r="E101" s="88" t="str">
        <f>'Modulo_D''Ordine_AI26'!G99</f>
        <v>FAIR TRADE</v>
      </c>
      <c r="F101" s="88" t="str">
        <f>'Modulo_D''Ordine_AI26'!H99</f>
        <v>nero</v>
      </c>
      <c r="G101" s="88" t="str">
        <f>'Modulo_D''Ordine_AI26'!I99</f>
        <v>bianca</v>
      </c>
      <c r="H101" s="88">
        <f>'Modulo_D''Ordine_AI26'!J99</f>
        <v>16.5</v>
      </c>
      <c r="I101" s="306">
        <f>+'Modulo_D''Ordine_AI26'!K99</f>
        <v>0</v>
      </c>
      <c r="J101" s="88">
        <f>'Modulo_D''Ordine_AI26'!L99</f>
        <v>0</v>
      </c>
      <c r="K101" s="88">
        <f>'Modulo_D''Ordine_AI26'!M99</f>
        <v>0</v>
      </c>
      <c r="L101" s="88">
        <f>'Modulo_D''Ordine_AI26'!N99</f>
        <v>0</v>
      </c>
      <c r="M101" s="88">
        <f>'Modulo_D''Ordine_AI26'!O99</f>
        <v>0</v>
      </c>
      <c r="N101" s="88">
        <f>'Modulo_D''Ordine_AI26'!P99</f>
        <v>0</v>
      </c>
      <c r="O101" s="88">
        <f>'Modulo_D''Ordine_AI26'!Q99</f>
        <v>0</v>
      </c>
      <c r="P101" s="88">
        <f>'Modulo_D''Ordine_AI26'!R99</f>
        <v>0</v>
      </c>
    </row>
    <row r="102" spans="1:16" s="14" customFormat="1" ht="15" thickBot="1" x14ac:dyDescent="0.35">
      <c r="A102" s="85"/>
      <c r="B102" s="87" t="str">
        <f>'Modulo_D''Ordine_AI26'!D100</f>
        <v>CANZONE DEL MAGGIO</v>
      </c>
      <c r="C102" s="88" t="str">
        <f>'Modulo_D''Ordine_AI26'!E100</f>
        <v>T-SHIRT</v>
      </c>
      <c r="D102" s="88" t="str">
        <f>'Modulo_D''Ordine_AI26'!F100</f>
        <v>CORTA</v>
      </c>
      <c r="E102" s="88" t="str">
        <f>'Modulo_D''Ordine_AI26'!G100</f>
        <v>BIO</v>
      </c>
      <c r="F102" s="88" t="str">
        <f>'Modulo_D''Ordine_AI26'!H100</f>
        <v>blu navy</v>
      </c>
      <c r="G102" s="88" t="str">
        <f>'Modulo_D''Ordine_AI26'!I100</f>
        <v>bianca</v>
      </c>
      <c r="H102" s="88">
        <f>'Modulo_D''Ordine_AI26'!J100</f>
        <v>10</v>
      </c>
      <c r="I102" s="306">
        <f>+'Modulo_D''Ordine_AI26'!K100</f>
        <v>0</v>
      </c>
      <c r="J102" s="88">
        <f>'Modulo_D''Ordine_AI26'!L100</f>
        <v>0</v>
      </c>
      <c r="K102" s="88">
        <f>'Modulo_D''Ordine_AI26'!M100</f>
        <v>0</v>
      </c>
      <c r="L102" s="88">
        <f>'Modulo_D''Ordine_AI26'!N100</f>
        <v>0</v>
      </c>
      <c r="M102" s="88">
        <f>'Modulo_D''Ordine_AI26'!O100</f>
        <v>0</v>
      </c>
      <c r="N102" s="88">
        <f>'Modulo_D''Ordine_AI26'!P100</f>
        <v>0</v>
      </c>
      <c r="O102" s="88">
        <f>'Modulo_D''Ordine_AI26'!Q100</f>
        <v>0</v>
      </c>
      <c r="P102" s="88">
        <f>'Modulo_D''Ordine_AI26'!R100</f>
        <v>0</v>
      </c>
    </row>
    <row r="103" spans="1:16" s="14" customFormat="1" ht="15" thickBot="1" x14ac:dyDescent="0.35">
      <c r="A103" s="85"/>
      <c r="B103" s="87" t="str">
        <f>'Modulo_D''Ordine_AI26'!D101</f>
        <v>CANZONE DEL MAGGIO</v>
      </c>
      <c r="C103" s="88" t="str">
        <f>'Modulo_D''Ordine_AI26'!E101</f>
        <v>T-SHIRT</v>
      </c>
      <c r="D103" s="88" t="str">
        <f>'Modulo_D''Ordine_AI26'!F101</f>
        <v>CORTA</v>
      </c>
      <c r="E103" s="88" t="str">
        <f>'Modulo_D''Ordine_AI26'!G101</f>
        <v>BIO</v>
      </c>
      <c r="F103" s="88" t="str">
        <f>'Modulo_D''Ordine_AI26'!H101</f>
        <v>bianco</v>
      </c>
      <c r="G103" s="88" t="str">
        <f>'Modulo_D''Ordine_AI26'!I101</f>
        <v>nero</v>
      </c>
      <c r="H103" s="88">
        <f>'Modulo_D''Ordine_AI26'!J101</f>
        <v>10</v>
      </c>
      <c r="I103" s="306">
        <f>+'Modulo_D''Ordine_AI26'!K101</f>
        <v>0</v>
      </c>
      <c r="J103" s="88">
        <f>'Modulo_D''Ordine_AI26'!L101</f>
        <v>0</v>
      </c>
      <c r="K103" s="88">
        <f>'Modulo_D''Ordine_AI26'!M101</f>
        <v>0</v>
      </c>
      <c r="L103" s="88">
        <f>'Modulo_D''Ordine_AI26'!N101</f>
        <v>0</v>
      </c>
      <c r="M103" s="88">
        <f>'Modulo_D''Ordine_AI26'!O101</f>
        <v>0</v>
      </c>
      <c r="N103" s="88">
        <f>'Modulo_D''Ordine_AI26'!P101</f>
        <v>0</v>
      </c>
      <c r="O103" s="88">
        <f>'Modulo_D''Ordine_AI26'!Q101</f>
        <v>0</v>
      </c>
      <c r="P103" s="88">
        <f>'Modulo_D''Ordine_AI26'!R101</f>
        <v>0</v>
      </c>
    </row>
    <row r="104" spans="1:16" s="14" customFormat="1" ht="15" thickBot="1" x14ac:dyDescent="0.35">
      <c r="A104" s="85"/>
      <c r="B104" s="87" t="str">
        <f>'Modulo_D''Ordine_AI26'!D102</f>
        <v>CANZONE DEL MAGGIO</v>
      </c>
      <c r="C104" s="88" t="str">
        <f>'Modulo_D''Ordine_AI26'!E102</f>
        <v>T-SHIRT</v>
      </c>
      <c r="D104" s="88" t="str">
        <f>'Modulo_D''Ordine_AI26'!F102</f>
        <v>CORTA</v>
      </c>
      <c r="E104" s="88" t="str">
        <f>'Modulo_D''Ordine_AI26'!G102</f>
        <v>BIO</v>
      </c>
      <c r="F104" s="88" t="str">
        <f>'Modulo_D''Ordine_AI26'!H102</f>
        <v>nero</v>
      </c>
      <c r="G104" s="88" t="str">
        <f>'Modulo_D''Ordine_AI26'!I102</f>
        <v>bianca</v>
      </c>
      <c r="H104" s="88">
        <f>'Modulo_D''Ordine_AI26'!J102</f>
        <v>10</v>
      </c>
      <c r="I104" s="306">
        <f>+'Modulo_D''Ordine_AI26'!K102</f>
        <v>0</v>
      </c>
      <c r="J104" s="88">
        <f>'Modulo_D''Ordine_AI26'!L102</f>
        <v>0</v>
      </c>
      <c r="K104" s="88">
        <f>'Modulo_D''Ordine_AI26'!M102</f>
        <v>0</v>
      </c>
      <c r="L104" s="88">
        <f>'Modulo_D''Ordine_AI26'!N102</f>
        <v>0</v>
      </c>
      <c r="M104" s="88">
        <f>'Modulo_D''Ordine_AI26'!O102</f>
        <v>0</v>
      </c>
      <c r="N104" s="88">
        <f>'Modulo_D''Ordine_AI26'!P102</f>
        <v>0</v>
      </c>
      <c r="O104" s="88">
        <f>'Modulo_D''Ordine_AI26'!Q102</f>
        <v>0</v>
      </c>
      <c r="P104" s="88">
        <f>'Modulo_D''Ordine_AI26'!R102</f>
        <v>0</v>
      </c>
    </row>
    <row r="105" spans="1:16" s="14" customFormat="1" ht="15" thickBot="1" x14ac:dyDescent="0.35">
      <c r="A105" s="85"/>
      <c r="B105" s="87" t="str">
        <f>'Modulo_D''Ordine_AI26'!D103</f>
        <v>CANZONE DEL MAGGIO</v>
      </c>
      <c r="C105" s="88" t="str">
        <f>'Modulo_D''Ordine_AI26'!E103</f>
        <v>T-SHIRT</v>
      </c>
      <c r="D105" s="88" t="str">
        <f>'Modulo_D''Ordine_AI26'!F103</f>
        <v>CORTA</v>
      </c>
      <c r="E105" s="88" t="str">
        <f>'Modulo_D''Ordine_AI26'!G103</f>
        <v>BIO</v>
      </c>
      <c r="F105" s="88" t="str">
        <f>'Modulo_D''Ordine_AI26'!H103</f>
        <v>rosso</v>
      </c>
      <c r="G105" s="88" t="str">
        <f>'Modulo_D''Ordine_AI26'!I103</f>
        <v>nero</v>
      </c>
      <c r="H105" s="88">
        <f>'Modulo_D''Ordine_AI26'!J103</f>
        <v>10</v>
      </c>
      <c r="I105" s="306">
        <f>+'Modulo_D''Ordine_AI26'!K103</f>
        <v>0</v>
      </c>
      <c r="J105" s="88">
        <f>'Modulo_D''Ordine_AI26'!L103</f>
        <v>0</v>
      </c>
      <c r="K105" s="88">
        <f>'Modulo_D''Ordine_AI26'!M103</f>
        <v>0</v>
      </c>
      <c r="L105" s="88">
        <f>'Modulo_D''Ordine_AI26'!N103</f>
        <v>0</v>
      </c>
      <c r="M105" s="88">
        <f>'Modulo_D''Ordine_AI26'!O103</f>
        <v>0</v>
      </c>
      <c r="N105" s="88">
        <f>'Modulo_D''Ordine_AI26'!P103</f>
        <v>0</v>
      </c>
      <c r="O105" s="88">
        <f>'Modulo_D''Ordine_AI26'!Q103</f>
        <v>0</v>
      </c>
      <c r="P105" s="88">
        <f>'Modulo_D''Ordine_AI26'!R103</f>
        <v>0</v>
      </c>
    </row>
    <row r="106" spans="1:16" s="14" customFormat="1" ht="29.4" thickBot="1" x14ac:dyDescent="0.35">
      <c r="A106" s="85"/>
      <c r="B106" s="87" t="str">
        <f>'Modulo_D''Ordine_AI26'!D104</f>
        <v>CREUZA DE MA</v>
      </c>
      <c r="C106" s="88" t="str">
        <f>'Modulo_D''Ordine_AI26'!E104</f>
        <v>T-SHIRT</v>
      </c>
      <c r="D106" s="88" t="str">
        <f>'Modulo_D''Ordine_AI26'!F104</f>
        <v>CORTA</v>
      </c>
      <c r="E106" s="88" t="str">
        <f>'Modulo_D''Ordine_AI26'!G104</f>
        <v>FAIR TRADE</v>
      </c>
      <c r="F106" s="88" t="str">
        <f>'Modulo_D''Ordine_AI26'!H104</f>
        <v>BLU baltico</v>
      </c>
      <c r="G106" s="88" t="str">
        <f>'Modulo_D''Ordine_AI26'!I104</f>
        <v>bianca</v>
      </c>
      <c r="H106" s="88">
        <f>'Modulo_D''Ordine_AI26'!J104</f>
        <v>13</v>
      </c>
      <c r="I106" s="306">
        <f>+'Modulo_D''Ordine_AI26'!K104</f>
        <v>0</v>
      </c>
      <c r="J106" s="88">
        <f>'Modulo_D''Ordine_AI26'!L104</f>
        <v>0</v>
      </c>
      <c r="K106" s="88">
        <f>'Modulo_D''Ordine_AI26'!M104</f>
        <v>0</v>
      </c>
      <c r="L106" s="88">
        <f>'Modulo_D''Ordine_AI26'!N104</f>
        <v>0</v>
      </c>
      <c r="M106" s="88">
        <f>'Modulo_D''Ordine_AI26'!O104</f>
        <v>0</v>
      </c>
      <c r="N106" s="88">
        <f>'Modulo_D''Ordine_AI26'!P104</f>
        <v>0</v>
      </c>
      <c r="O106" s="88">
        <f>'Modulo_D''Ordine_AI26'!Q104</f>
        <v>0</v>
      </c>
      <c r="P106" s="88">
        <f>'Modulo_D''Ordine_AI26'!R104</f>
        <v>0</v>
      </c>
    </row>
    <row r="107" spans="1:16" s="14" customFormat="1" ht="29.4" thickBot="1" x14ac:dyDescent="0.35">
      <c r="A107" s="85"/>
      <c r="B107" s="87" t="str">
        <f>'Modulo_D''Ordine_AI26'!D105</f>
        <v>CREUZA DE MA</v>
      </c>
      <c r="C107" s="88" t="str">
        <f>'Modulo_D''Ordine_AI26'!E105</f>
        <v>T-SHIRT</v>
      </c>
      <c r="D107" s="88" t="str">
        <f>'Modulo_D''Ordine_AI26'!F105</f>
        <v>CORTA</v>
      </c>
      <c r="E107" s="88" t="str">
        <f>'Modulo_D''Ordine_AI26'!G105</f>
        <v>FAIR TRADE</v>
      </c>
      <c r="F107" s="88" t="str">
        <f>'Modulo_D''Ordine_AI26'!H105</f>
        <v>bianco</v>
      </c>
      <c r="G107" s="88" t="str">
        <f>'Modulo_D''Ordine_AI26'!I105</f>
        <v>nero</v>
      </c>
      <c r="H107" s="88">
        <f>'Modulo_D''Ordine_AI26'!J105</f>
        <v>13</v>
      </c>
      <c r="I107" s="306">
        <f>+'Modulo_D''Ordine_AI26'!K105</f>
        <v>0</v>
      </c>
      <c r="J107" s="88">
        <f>'Modulo_D''Ordine_AI26'!L105</f>
        <v>0</v>
      </c>
      <c r="K107" s="88">
        <f>'Modulo_D''Ordine_AI26'!M105</f>
        <v>0</v>
      </c>
      <c r="L107" s="88">
        <f>'Modulo_D''Ordine_AI26'!N105</f>
        <v>0</v>
      </c>
      <c r="M107" s="88">
        <f>'Modulo_D''Ordine_AI26'!O105</f>
        <v>0</v>
      </c>
      <c r="N107" s="88">
        <f>'Modulo_D''Ordine_AI26'!P105</f>
        <v>0</v>
      </c>
      <c r="O107" s="88">
        <f>'Modulo_D''Ordine_AI26'!Q105</f>
        <v>0</v>
      </c>
      <c r="P107" s="88">
        <f>'Modulo_D''Ordine_AI26'!R105</f>
        <v>0</v>
      </c>
    </row>
    <row r="108" spans="1:16" s="14" customFormat="1" ht="29.4" thickBot="1" x14ac:dyDescent="0.35">
      <c r="A108" s="85"/>
      <c r="B108" s="87" t="str">
        <f>'Modulo_D''Ordine_AI26'!D106</f>
        <v>CREUZA DE MA</v>
      </c>
      <c r="C108" s="88" t="str">
        <f>'Modulo_D''Ordine_AI26'!E106</f>
        <v>T-SHIRT</v>
      </c>
      <c r="D108" s="88" t="str">
        <f>'Modulo_D''Ordine_AI26'!F106</f>
        <v>CORTA</v>
      </c>
      <c r="E108" s="88" t="str">
        <f>'Modulo_D''Ordine_AI26'!G106</f>
        <v>FAIR TRADE</v>
      </c>
      <c r="F108" s="88" t="str">
        <f>'Modulo_D''Ordine_AI26'!H106</f>
        <v>nero</v>
      </c>
      <c r="G108" s="88" t="str">
        <f>'Modulo_D''Ordine_AI26'!I106</f>
        <v>bianca</v>
      </c>
      <c r="H108" s="88">
        <f>'Modulo_D''Ordine_AI26'!J106</f>
        <v>13</v>
      </c>
      <c r="I108" s="306">
        <f>+'Modulo_D''Ordine_AI26'!K106</f>
        <v>0</v>
      </c>
      <c r="J108" s="88">
        <f>'Modulo_D''Ordine_AI26'!L106</f>
        <v>0</v>
      </c>
      <c r="K108" s="88">
        <f>'Modulo_D''Ordine_AI26'!M106</f>
        <v>0</v>
      </c>
      <c r="L108" s="88">
        <f>'Modulo_D''Ordine_AI26'!N106</f>
        <v>0</v>
      </c>
      <c r="M108" s="88">
        <f>'Modulo_D''Ordine_AI26'!O106</f>
        <v>0</v>
      </c>
      <c r="N108" s="88">
        <f>'Modulo_D''Ordine_AI26'!P106</f>
        <v>0</v>
      </c>
      <c r="O108" s="88">
        <f>'Modulo_D''Ordine_AI26'!Q106</f>
        <v>0</v>
      </c>
      <c r="P108" s="88">
        <f>'Modulo_D''Ordine_AI26'!R106</f>
        <v>0</v>
      </c>
    </row>
    <row r="109" spans="1:16" s="14" customFormat="1" ht="29.4" thickBot="1" x14ac:dyDescent="0.35">
      <c r="A109" s="85"/>
      <c r="B109" s="87" t="str">
        <f>'Modulo_D''Ordine_AI26'!D107</f>
        <v>CREUZA DE MA</v>
      </c>
      <c r="C109" s="88" t="str">
        <f>'Modulo_D''Ordine_AI26'!E107</f>
        <v>T-SHIRT</v>
      </c>
      <c r="D109" s="88" t="str">
        <f>'Modulo_D''Ordine_AI26'!F107</f>
        <v>CORTA</v>
      </c>
      <c r="E109" s="88" t="str">
        <f>'Modulo_D''Ordine_AI26'!G107</f>
        <v>FAIR TRADE</v>
      </c>
      <c r="F109" s="88" t="str">
        <f>'Modulo_D''Ordine_AI26'!H107</f>
        <v>rosso</v>
      </c>
      <c r="G109" s="88" t="str">
        <f>'Modulo_D''Ordine_AI26'!I107</f>
        <v>bianca</v>
      </c>
      <c r="H109" s="88">
        <f>'Modulo_D''Ordine_AI26'!J107</f>
        <v>13</v>
      </c>
      <c r="I109" s="306">
        <f>+'Modulo_D''Ordine_AI26'!K107</f>
        <v>0</v>
      </c>
      <c r="J109" s="88">
        <f>'Modulo_D''Ordine_AI26'!L107</f>
        <v>0</v>
      </c>
      <c r="K109" s="88">
        <f>'Modulo_D''Ordine_AI26'!M107</f>
        <v>0</v>
      </c>
      <c r="L109" s="88">
        <f>'Modulo_D''Ordine_AI26'!N107</f>
        <v>0</v>
      </c>
      <c r="M109" s="88">
        <f>'Modulo_D''Ordine_AI26'!O107</f>
        <v>0</v>
      </c>
      <c r="N109" s="88">
        <f>'Modulo_D''Ordine_AI26'!P107</f>
        <v>0</v>
      </c>
      <c r="O109" s="88">
        <f>'Modulo_D''Ordine_AI26'!Q107</f>
        <v>0</v>
      </c>
      <c r="P109" s="88">
        <f>'Modulo_D''Ordine_AI26'!R107</f>
        <v>0</v>
      </c>
    </row>
    <row r="110" spans="1:16" s="14" customFormat="1" ht="29.4" thickBot="1" x14ac:dyDescent="0.35">
      <c r="A110" s="85"/>
      <c r="B110" s="87" t="str">
        <f>'Modulo_D''Ordine_AI26'!D108</f>
        <v>CREUZA DE MA</v>
      </c>
      <c r="C110" s="88" t="str">
        <f>'Modulo_D''Ordine_AI26'!E108</f>
        <v>T SHIRT UNISEX</v>
      </c>
      <c r="D110" s="88" t="str">
        <f>'Modulo_D''Ordine_AI26'!F108</f>
        <v>LUNGA</v>
      </c>
      <c r="E110" s="88" t="str">
        <f>'Modulo_D''Ordine_AI26'!G108</f>
        <v>FAIR TRADE</v>
      </c>
      <c r="F110" s="88" t="str">
        <f>'Modulo_D''Ordine_AI26'!H108</f>
        <v>nero</v>
      </c>
      <c r="G110" s="88" t="str">
        <f>'Modulo_D''Ordine_AI26'!I108</f>
        <v>bianca</v>
      </c>
      <c r="H110" s="88">
        <f>'Modulo_D''Ordine_AI26'!J108</f>
        <v>16.5</v>
      </c>
      <c r="I110" s="306">
        <f>+'Modulo_D''Ordine_AI26'!K108</f>
        <v>0</v>
      </c>
      <c r="J110" s="88">
        <f>'Modulo_D''Ordine_AI26'!L108</f>
        <v>0</v>
      </c>
      <c r="K110" s="88">
        <f>'Modulo_D''Ordine_AI26'!M108</f>
        <v>0</v>
      </c>
      <c r="L110" s="88">
        <f>'Modulo_D''Ordine_AI26'!N108</f>
        <v>0</v>
      </c>
      <c r="M110" s="88">
        <f>'Modulo_D''Ordine_AI26'!O108</f>
        <v>0</v>
      </c>
      <c r="N110" s="88">
        <f>'Modulo_D''Ordine_AI26'!P108</f>
        <v>0</v>
      </c>
      <c r="O110" s="88">
        <f>'Modulo_D''Ordine_AI26'!Q108</f>
        <v>0</v>
      </c>
      <c r="P110" s="88">
        <f>'Modulo_D''Ordine_AI26'!R108</f>
        <v>0</v>
      </c>
    </row>
    <row r="111" spans="1:16" s="14" customFormat="1" ht="29.4" thickBot="1" x14ac:dyDescent="0.35">
      <c r="A111" s="85"/>
      <c r="B111" s="87" t="str">
        <f>'Modulo_D''Ordine_AI26'!D109</f>
        <v>CREUZA DE MA</v>
      </c>
      <c r="C111" s="88" t="str">
        <f>'Modulo_D''Ordine_AI26'!E109</f>
        <v>T-SHIRT DONNA</v>
      </c>
      <c r="D111" s="88" t="str">
        <f>'Modulo_D''Ordine_AI26'!F109</f>
        <v>LUNGA</v>
      </c>
      <c r="E111" s="88" t="str">
        <f>'Modulo_D''Ordine_AI26'!G109</f>
        <v>FAIR TRADE</v>
      </c>
      <c r="F111" s="88" t="str">
        <f>'Modulo_D''Ordine_AI26'!H109</f>
        <v>nero</v>
      </c>
      <c r="G111" s="88" t="str">
        <f>'Modulo_D''Ordine_AI26'!I109</f>
        <v>bianca</v>
      </c>
      <c r="H111" s="88">
        <f>'Modulo_D''Ordine_AI26'!J109</f>
        <v>16.5</v>
      </c>
      <c r="I111" s="306">
        <f>+'Modulo_D''Ordine_AI26'!K109</f>
        <v>0</v>
      </c>
      <c r="J111" s="88">
        <f>'Modulo_D''Ordine_AI26'!L109</f>
        <v>0</v>
      </c>
      <c r="K111" s="88">
        <f>'Modulo_D''Ordine_AI26'!M109</f>
        <v>0</v>
      </c>
      <c r="L111" s="88">
        <f>'Modulo_D''Ordine_AI26'!N109</f>
        <v>0</v>
      </c>
      <c r="M111" s="88">
        <f>'Modulo_D''Ordine_AI26'!O109</f>
        <v>0</v>
      </c>
      <c r="N111" s="88">
        <f>'Modulo_D''Ordine_AI26'!P109</f>
        <v>0</v>
      </c>
      <c r="O111" s="88">
        <f>'Modulo_D''Ordine_AI26'!Q109</f>
        <v>0</v>
      </c>
      <c r="P111" s="88">
        <f>'Modulo_D''Ordine_AI26'!R109</f>
        <v>0</v>
      </c>
    </row>
    <row r="112" spans="1:16" s="14" customFormat="1" ht="15" thickBot="1" x14ac:dyDescent="0.35">
      <c r="A112" s="85"/>
      <c r="B112" s="87" t="str">
        <f>'Modulo_D''Ordine_AI26'!D110</f>
        <v>CREUZA DE MA</v>
      </c>
      <c r="C112" s="88" t="str">
        <f>'Modulo_D''Ordine_AI26'!E110</f>
        <v>T-SHIRT</v>
      </c>
      <c r="D112" s="88" t="str">
        <f>'Modulo_D''Ordine_AI26'!F110</f>
        <v>CORTA</v>
      </c>
      <c r="E112" s="88" t="str">
        <f>'Modulo_D''Ordine_AI26'!G110</f>
        <v>BIO</v>
      </c>
      <c r="F112" s="88" t="str">
        <f>'Modulo_D''Ordine_AI26'!H110</f>
        <v>blu navy</v>
      </c>
      <c r="G112" s="88" t="str">
        <f>'Modulo_D''Ordine_AI26'!I110</f>
        <v>bianca</v>
      </c>
      <c r="H112" s="88">
        <f>'Modulo_D''Ordine_AI26'!J110</f>
        <v>10</v>
      </c>
      <c r="I112" s="306">
        <f>+'Modulo_D''Ordine_AI26'!K110</f>
        <v>0</v>
      </c>
      <c r="J112" s="88">
        <f>'Modulo_D''Ordine_AI26'!L110</f>
        <v>0</v>
      </c>
      <c r="K112" s="88">
        <f>'Modulo_D''Ordine_AI26'!M110</f>
        <v>0</v>
      </c>
      <c r="L112" s="88">
        <f>'Modulo_D''Ordine_AI26'!N110</f>
        <v>0</v>
      </c>
      <c r="M112" s="88">
        <f>'Modulo_D''Ordine_AI26'!O110</f>
        <v>0</v>
      </c>
      <c r="N112" s="88">
        <f>'Modulo_D''Ordine_AI26'!P110</f>
        <v>0</v>
      </c>
      <c r="O112" s="88">
        <f>'Modulo_D''Ordine_AI26'!Q110</f>
        <v>0</v>
      </c>
      <c r="P112" s="88">
        <f>'Modulo_D''Ordine_AI26'!R110</f>
        <v>0</v>
      </c>
    </row>
    <row r="113" spans="1:16" s="14" customFormat="1" ht="15" thickBot="1" x14ac:dyDescent="0.35">
      <c r="A113" s="85"/>
      <c r="B113" s="87" t="str">
        <f>'Modulo_D''Ordine_AI26'!D111</f>
        <v>CREUZA DE MA</v>
      </c>
      <c r="C113" s="88" t="str">
        <f>'Modulo_D''Ordine_AI26'!E111</f>
        <v>T-SHIRT</v>
      </c>
      <c r="D113" s="88" t="str">
        <f>'Modulo_D''Ordine_AI26'!F111</f>
        <v>CORTA</v>
      </c>
      <c r="E113" s="88" t="str">
        <f>'Modulo_D''Ordine_AI26'!G111</f>
        <v>BIO</v>
      </c>
      <c r="F113" s="88" t="str">
        <f>'Modulo_D''Ordine_AI26'!H111</f>
        <v>bianco</v>
      </c>
      <c r="G113" s="88" t="str">
        <f>'Modulo_D''Ordine_AI26'!I111</f>
        <v>nero</v>
      </c>
      <c r="H113" s="88">
        <f>'Modulo_D''Ordine_AI26'!J111</f>
        <v>10</v>
      </c>
      <c r="I113" s="306">
        <f>+'Modulo_D''Ordine_AI26'!K111</f>
        <v>0</v>
      </c>
      <c r="J113" s="88">
        <f>'Modulo_D''Ordine_AI26'!L111</f>
        <v>0</v>
      </c>
      <c r="K113" s="88">
        <f>'Modulo_D''Ordine_AI26'!M111</f>
        <v>0</v>
      </c>
      <c r="L113" s="88">
        <f>'Modulo_D''Ordine_AI26'!N111</f>
        <v>0</v>
      </c>
      <c r="M113" s="88">
        <f>'Modulo_D''Ordine_AI26'!O111</f>
        <v>0</v>
      </c>
      <c r="N113" s="88">
        <f>'Modulo_D''Ordine_AI26'!P111</f>
        <v>0</v>
      </c>
      <c r="O113" s="88">
        <f>'Modulo_D''Ordine_AI26'!Q111</f>
        <v>0</v>
      </c>
      <c r="P113" s="88">
        <f>'Modulo_D''Ordine_AI26'!R111</f>
        <v>0</v>
      </c>
    </row>
    <row r="114" spans="1:16" s="14" customFormat="1" ht="15" thickBot="1" x14ac:dyDescent="0.35">
      <c r="A114" s="85"/>
      <c r="B114" s="87" t="str">
        <f>'Modulo_D''Ordine_AI26'!D112</f>
        <v>CREUZA DE MA</v>
      </c>
      <c r="C114" s="88" t="str">
        <f>'Modulo_D''Ordine_AI26'!E112</f>
        <v>T-SHIRT</v>
      </c>
      <c r="D114" s="88" t="str">
        <f>'Modulo_D''Ordine_AI26'!F112</f>
        <v>CORTA</v>
      </c>
      <c r="E114" s="88" t="str">
        <f>'Modulo_D''Ordine_AI26'!G112</f>
        <v>BIO</v>
      </c>
      <c r="F114" s="88" t="str">
        <f>'Modulo_D''Ordine_AI26'!H112</f>
        <v>nero</v>
      </c>
      <c r="G114" s="88" t="str">
        <f>'Modulo_D''Ordine_AI26'!I112</f>
        <v>bianca</v>
      </c>
      <c r="H114" s="88">
        <f>'Modulo_D''Ordine_AI26'!J112</f>
        <v>10</v>
      </c>
      <c r="I114" s="306">
        <f>+'Modulo_D''Ordine_AI26'!K112</f>
        <v>0</v>
      </c>
      <c r="J114" s="88">
        <f>'Modulo_D''Ordine_AI26'!L112</f>
        <v>0</v>
      </c>
      <c r="K114" s="88">
        <f>'Modulo_D''Ordine_AI26'!M112</f>
        <v>0</v>
      </c>
      <c r="L114" s="88">
        <f>'Modulo_D''Ordine_AI26'!N112</f>
        <v>0</v>
      </c>
      <c r="M114" s="88">
        <f>'Modulo_D''Ordine_AI26'!O112</f>
        <v>0</v>
      </c>
      <c r="N114" s="88">
        <f>'Modulo_D''Ordine_AI26'!P112</f>
        <v>0</v>
      </c>
      <c r="O114" s="88">
        <f>'Modulo_D''Ordine_AI26'!Q112</f>
        <v>0</v>
      </c>
      <c r="P114" s="88">
        <f>'Modulo_D''Ordine_AI26'!R112</f>
        <v>0</v>
      </c>
    </row>
    <row r="115" spans="1:16" s="14" customFormat="1" ht="15" thickBot="1" x14ac:dyDescent="0.35">
      <c r="A115" s="85"/>
      <c r="B115" s="87" t="str">
        <f>'Modulo_D''Ordine_AI26'!D113</f>
        <v>CREUZA DE MA</v>
      </c>
      <c r="C115" s="88" t="str">
        <f>'Modulo_D''Ordine_AI26'!E113</f>
        <v>T-SHIRT</v>
      </c>
      <c r="D115" s="88" t="str">
        <f>'Modulo_D''Ordine_AI26'!F113</f>
        <v>CORTA</v>
      </c>
      <c r="E115" s="88" t="str">
        <f>'Modulo_D''Ordine_AI26'!G113</f>
        <v>BIO</v>
      </c>
      <c r="F115" s="88" t="str">
        <f>'Modulo_D''Ordine_AI26'!H113</f>
        <v>rosso</v>
      </c>
      <c r="G115" s="88" t="str">
        <f>'Modulo_D''Ordine_AI26'!I113</f>
        <v>bianca</v>
      </c>
      <c r="H115" s="88">
        <f>'Modulo_D''Ordine_AI26'!J113</f>
        <v>10</v>
      </c>
      <c r="I115" s="306">
        <f>+'Modulo_D''Ordine_AI26'!K113</f>
        <v>0</v>
      </c>
      <c r="J115" s="88">
        <f>'Modulo_D''Ordine_AI26'!L113</f>
        <v>0</v>
      </c>
      <c r="K115" s="88">
        <f>'Modulo_D''Ordine_AI26'!M113</f>
        <v>0</v>
      </c>
      <c r="L115" s="88">
        <f>'Modulo_D''Ordine_AI26'!N113</f>
        <v>0</v>
      </c>
      <c r="M115" s="88">
        <f>'Modulo_D''Ordine_AI26'!O113</f>
        <v>0</v>
      </c>
      <c r="N115" s="88">
        <f>'Modulo_D''Ordine_AI26'!P113</f>
        <v>0</v>
      </c>
      <c r="O115" s="88">
        <f>'Modulo_D''Ordine_AI26'!Q113</f>
        <v>0</v>
      </c>
      <c r="P115" s="88">
        <f>'Modulo_D''Ordine_AI26'!R113</f>
        <v>0</v>
      </c>
    </row>
    <row r="116" spans="1:16" s="14" customFormat="1" ht="29.4" thickBot="1" x14ac:dyDescent="0.35">
      <c r="A116" s="85"/>
      <c r="B116" s="87" t="str">
        <f>'Modulo_D''Ordine_AI26'!D114</f>
        <v>SMISURATA PREGHIERA</v>
      </c>
      <c r="C116" s="88" t="str">
        <f>'Modulo_D''Ordine_AI26'!E114</f>
        <v>T-SHIRT</v>
      </c>
      <c r="D116" s="88" t="str">
        <f>'Modulo_D''Ordine_AI26'!F114</f>
        <v>CORTA</v>
      </c>
      <c r="E116" s="88" t="str">
        <f>'Modulo_D''Ordine_AI26'!G114</f>
        <v>FAIR TRADE</v>
      </c>
      <c r="F116" s="88" t="str">
        <f>'Modulo_D''Ordine_AI26'!H114</f>
        <v>BLU baltico</v>
      </c>
      <c r="G116" s="88" t="str">
        <f>'Modulo_D''Ordine_AI26'!I114</f>
        <v>bianca</v>
      </c>
      <c r="H116" s="88">
        <f>'Modulo_D''Ordine_AI26'!J114</f>
        <v>13</v>
      </c>
      <c r="I116" s="306">
        <f>+'Modulo_D''Ordine_AI26'!K114</f>
        <v>0</v>
      </c>
      <c r="J116" s="88">
        <f>'Modulo_D''Ordine_AI26'!L114</f>
        <v>0</v>
      </c>
      <c r="K116" s="88">
        <f>'Modulo_D''Ordine_AI26'!M114</f>
        <v>0</v>
      </c>
      <c r="L116" s="88">
        <f>'Modulo_D''Ordine_AI26'!N114</f>
        <v>0</v>
      </c>
      <c r="M116" s="88">
        <f>'Modulo_D''Ordine_AI26'!O114</f>
        <v>0</v>
      </c>
      <c r="N116" s="88">
        <f>'Modulo_D''Ordine_AI26'!P114</f>
        <v>0</v>
      </c>
      <c r="O116" s="88">
        <f>'Modulo_D''Ordine_AI26'!Q114</f>
        <v>0</v>
      </c>
      <c r="P116" s="88">
        <f>'Modulo_D''Ordine_AI26'!R114</f>
        <v>0</v>
      </c>
    </row>
    <row r="117" spans="1:16" s="14" customFormat="1" ht="29.4" thickBot="1" x14ac:dyDescent="0.35">
      <c r="A117" s="85"/>
      <c r="B117" s="87" t="str">
        <f>'Modulo_D''Ordine_AI26'!D115</f>
        <v>SMISURATA PREGHIERA</v>
      </c>
      <c r="C117" s="88" t="str">
        <f>'Modulo_D''Ordine_AI26'!E115</f>
        <v>T-SHIRT</v>
      </c>
      <c r="D117" s="88" t="str">
        <f>'Modulo_D''Ordine_AI26'!F115</f>
        <v>CORTA</v>
      </c>
      <c r="E117" s="88" t="str">
        <f>'Modulo_D''Ordine_AI26'!G115</f>
        <v>FAIR TRADE</v>
      </c>
      <c r="F117" s="88" t="str">
        <f>'Modulo_D''Ordine_AI26'!H115</f>
        <v>bianco</v>
      </c>
      <c r="G117" s="88" t="str">
        <f>'Modulo_D''Ordine_AI26'!I115</f>
        <v>nero</v>
      </c>
      <c r="H117" s="88">
        <f>'Modulo_D''Ordine_AI26'!J115</f>
        <v>13</v>
      </c>
      <c r="I117" s="306">
        <f>+'Modulo_D''Ordine_AI26'!K115</f>
        <v>0</v>
      </c>
      <c r="J117" s="88">
        <f>'Modulo_D''Ordine_AI26'!L115</f>
        <v>0</v>
      </c>
      <c r="K117" s="88">
        <f>'Modulo_D''Ordine_AI26'!M115</f>
        <v>0</v>
      </c>
      <c r="L117" s="88">
        <f>'Modulo_D''Ordine_AI26'!N115</f>
        <v>0</v>
      </c>
      <c r="M117" s="88">
        <f>'Modulo_D''Ordine_AI26'!O115</f>
        <v>0</v>
      </c>
      <c r="N117" s="88">
        <f>'Modulo_D''Ordine_AI26'!P115</f>
        <v>0</v>
      </c>
      <c r="O117" s="88">
        <f>'Modulo_D''Ordine_AI26'!Q115</f>
        <v>0</v>
      </c>
      <c r="P117" s="88">
        <f>'Modulo_D''Ordine_AI26'!R115</f>
        <v>0</v>
      </c>
    </row>
    <row r="118" spans="1:16" s="14" customFormat="1" ht="29.4" thickBot="1" x14ac:dyDescent="0.35">
      <c r="A118" s="85"/>
      <c r="B118" s="87" t="str">
        <f>'Modulo_D''Ordine_AI26'!D116</f>
        <v>SMISURATA PREGHIERA</v>
      </c>
      <c r="C118" s="88" t="str">
        <f>'Modulo_D''Ordine_AI26'!E116</f>
        <v>T-SHIRT</v>
      </c>
      <c r="D118" s="88" t="str">
        <f>'Modulo_D''Ordine_AI26'!F116</f>
        <v>CORTA</v>
      </c>
      <c r="E118" s="88" t="str">
        <f>'Modulo_D''Ordine_AI26'!G116</f>
        <v>FAIR TRADE</v>
      </c>
      <c r="F118" s="88" t="str">
        <f>'Modulo_D''Ordine_AI26'!H116</f>
        <v>nero</v>
      </c>
      <c r="G118" s="88" t="str">
        <f>'Modulo_D''Ordine_AI26'!I116</f>
        <v>bianca</v>
      </c>
      <c r="H118" s="88">
        <f>'Modulo_D''Ordine_AI26'!J116</f>
        <v>13</v>
      </c>
      <c r="I118" s="306">
        <f>+'Modulo_D''Ordine_AI26'!K116</f>
        <v>0</v>
      </c>
      <c r="J118" s="88">
        <f>'Modulo_D''Ordine_AI26'!L116</f>
        <v>0</v>
      </c>
      <c r="K118" s="88">
        <f>'Modulo_D''Ordine_AI26'!M116</f>
        <v>0</v>
      </c>
      <c r="L118" s="88">
        <f>'Modulo_D''Ordine_AI26'!N116</f>
        <v>0</v>
      </c>
      <c r="M118" s="88">
        <f>'Modulo_D''Ordine_AI26'!O116</f>
        <v>0</v>
      </c>
      <c r="N118" s="88">
        <f>'Modulo_D''Ordine_AI26'!P116</f>
        <v>0</v>
      </c>
      <c r="O118" s="88">
        <f>'Modulo_D''Ordine_AI26'!Q116</f>
        <v>0</v>
      </c>
      <c r="P118" s="88">
        <f>'Modulo_D''Ordine_AI26'!R116</f>
        <v>0</v>
      </c>
    </row>
    <row r="119" spans="1:16" s="14" customFormat="1" ht="29.4" thickBot="1" x14ac:dyDescent="0.35">
      <c r="A119" s="85"/>
      <c r="B119" s="87" t="str">
        <f>'Modulo_D''Ordine_AI26'!D117</f>
        <v>SMISURATA PREGHIERA</v>
      </c>
      <c r="C119" s="88" t="str">
        <f>'Modulo_D''Ordine_AI26'!E117</f>
        <v>T-SHIRT</v>
      </c>
      <c r="D119" s="88" t="str">
        <f>'Modulo_D''Ordine_AI26'!F117</f>
        <v>CORTA</v>
      </c>
      <c r="E119" s="88" t="str">
        <f>'Modulo_D''Ordine_AI26'!G117</f>
        <v>FAIR TRADE</v>
      </c>
      <c r="F119" s="88" t="str">
        <f>'Modulo_D''Ordine_AI26'!H117</f>
        <v>rosso</v>
      </c>
      <c r="G119" s="88" t="str">
        <f>'Modulo_D''Ordine_AI26'!I117</f>
        <v>bianca</v>
      </c>
      <c r="H119" s="88">
        <f>'Modulo_D''Ordine_AI26'!J117</f>
        <v>13</v>
      </c>
      <c r="I119" s="306">
        <f>+'Modulo_D''Ordine_AI26'!K117</f>
        <v>0</v>
      </c>
      <c r="J119" s="88">
        <f>'Modulo_D''Ordine_AI26'!L117</f>
        <v>0</v>
      </c>
      <c r="K119" s="88">
        <f>'Modulo_D''Ordine_AI26'!M117</f>
        <v>0</v>
      </c>
      <c r="L119" s="88">
        <f>'Modulo_D''Ordine_AI26'!N117</f>
        <v>0</v>
      </c>
      <c r="M119" s="88">
        <f>'Modulo_D''Ordine_AI26'!O117</f>
        <v>0</v>
      </c>
      <c r="N119" s="88">
        <f>'Modulo_D''Ordine_AI26'!P117</f>
        <v>0</v>
      </c>
      <c r="O119" s="88">
        <f>'Modulo_D''Ordine_AI26'!Q117</f>
        <v>0</v>
      </c>
      <c r="P119" s="88">
        <f>'Modulo_D''Ordine_AI26'!R117</f>
        <v>0</v>
      </c>
    </row>
    <row r="120" spans="1:16" s="14" customFormat="1" ht="29.4" thickBot="1" x14ac:dyDescent="0.35">
      <c r="A120" s="85"/>
      <c r="B120" s="87" t="str">
        <f>'Modulo_D''Ordine_AI26'!D118</f>
        <v>SMISURATA PREGHIERA</v>
      </c>
      <c r="C120" s="88" t="str">
        <f>'Modulo_D''Ordine_AI26'!E118</f>
        <v>T SHIRT UNISEX</v>
      </c>
      <c r="D120" s="88" t="str">
        <f>'Modulo_D''Ordine_AI26'!F118</f>
        <v>LUNGA</v>
      </c>
      <c r="E120" s="88" t="str">
        <f>'Modulo_D''Ordine_AI26'!G118</f>
        <v>FAIR TRADE</v>
      </c>
      <c r="F120" s="88" t="str">
        <f>'Modulo_D''Ordine_AI26'!H118</f>
        <v>nero</v>
      </c>
      <c r="G120" s="88" t="str">
        <f>'Modulo_D''Ordine_AI26'!I118</f>
        <v>bianca</v>
      </c>
      <c r="H120" s="88">
        <f>'Modulo_D''Ordine_AI26'!J118</f>
        <v>16.5</v>
      </c>
      <c r="I120" s="306">
        <f>+'Modulo_D''Ordine_AI26'!K118</f>
        <v>0</v>
      </c>
      <c r="J120" s="88">
        <f>'Modulo_D''Ordine_AI26'!L118</f>
        <v>0</v>
      </c>
      <c r="K120" s="88">
        <f>'Modulo_D''Ordine_AI26'!M118</f>
        <v>0</v>
      </c>
      <c r="L120" s="88">
        <f>'Modulo_D''Ordine_AI26'!N118</f>
        <v>0</v>
      </c>
      <c r="M120" s="88">
        <f>'Modulo_D''Ordine_AI26'!O118</f>
        <v>0</v>
      </c>
      <c r="N120" s="88">
        <f>'Modulo_D''Ordine_AI26'!P118</f>
        <v>0</v>
      </c>
      <c r="O120" s="88">
        <f>'Modulo_D''Ordine_AI26'!Q118</f>
        <v>0</v>
      </c>
      <c r="P120" s="88">
        <f>'Modulo_D''Ordine_AI26'!R118</f>
        <v>0</v>
      </c>
    </row>
    <row r="121" spans="1:16" s="14" customFormat="1" ht="29.4" thickBot="1" x14ac:dyDescent="0.35">
      <c r="A121" s="85"/>
      <c r="B121" s="87" t="str">
        <f>'Modulo_D''Ordine_AI26'!D119</f>
        <v>SMISURATA PREGHIERA</v>
      </c>
      <c r="C121" s="88" t="str">
        <f>'Modulo_D''Ordine_AI26'!E119</f>
        <v>T-SHIRT DONNA</v>
      </c>
      <c r="D121" s="88" t="str">
        <f>'Modulo_D''Ordine_AI26'!F119</f>
        <v>LUNGA</v>
      </c>
      <c r="E121" s="88" t="str">
        <f>'Modulo_D''Ordine_AI26'!G119</f>
        <v>FAIR TRADE</v>
      </c>
      <c r="F121" s="88" t="str">
        <f>'Modulo_D''Ordine_AI26'!H119</f>
        <v>nero</v>
      </c>
      <c r="G121" s="88" t="str">
        <f>'Modulo_D''Ordine_AI26'!I119</f>
        <v>bianca</v>
      </c>
      <c r="H121" s="88">
        <f>'Modulo_D''Ordine_AI26'!J119</f>
        <v>16.5</v>
      </c>
      <c r="I121" s="306">
        <f>+'Modulo_D''Ordine_AI26'!K119</f>
        <v>0</v>
      </c>
      <c r="J121" s="88">
        <f>'Modulo_D''Ordine_AI26'!L119</f>
        <v>0</v>
      </c>
      <c r="K121" s="88">
        <f>'Modulo_D''Ordine_AI26'!M119</f>
        <v>0</v>
      </c>
      <c r="L121" s="88">
        <f>'Modulo_D''Ordine_AI26'!N119</f>
        <v>0</v>
      </c>
      <c r="M121" s="88">
        <f>'Modulo_D''Ordine_AI26'!O119</f>
        <v>0</v>
      </c>
      <c r="N121" s="88">
        <f>'Modulo_D''Ordine_AI26'!P119</f>
        <v>0</v>
      </c>
      <c r="O121" s="88">
        <f>'Modulo_D''Ordine_AI26'!Q119</f>
        <v>0</v>
      </c>
      <c r="P121" s="88">
        <f>'Modulo_D''Ordine_AI26'!R119</f>
        <v>0</v>
      </c>
    </row>
    <row r="122" spans="1:16" s="14" customFormat="1" ht="15" thickBot="1" x14ac:dyDescent="0.35">
      <c r="A122" s="85"/>
      <c r="B122" s="87" t="str">
        <f>'Modulo_D''Ordine_AI26'!D120</f>
        <v>SMISURATA PREGHIERA</v>
      </c>
      <c r="C122" s="88" t="str">
        <f>'Modulo_D''Ordine_AI26'!E120</f>
        <v>T-SHIRT</v>
      </c>
      <c r="D122" s="88" t="str">
        <f>'Modulo_D''Ordine_AI26'!F120</f>
        <v>CORTA</v>
      </c>
      <c r="E122" s="88" t="str">
        <f>'Modulo_D''Ordine_AI26'!G120</f>
        <v>BIO</v>
      </c>
      <c r="F122" s="88" t="str">
        <f>'Modulo_D''Ordine_AI26'!H120</f>
        <v>blu navy</v>
      </c>
      <c r="G122" s="88" t="str">
        <f>'Modulo_D''Ordine_AI26'!I120</f>
        <v>bianca</v>
      </c>
      <c r="H122" s="88">
        <f>'Modulo_D''Ordine_AI26'!J120</f>
        <v>10</v>
      </c>
      <c r="I122" s="306">
        <f>+'Modulo_D''Ordine_AI26'!K120</f>
        <v>0</v>
      </c>
      <c r="J122" s="88">
        <f>'Modulo_D''Ordine_AI26'!L120</f>
        <v>0</v>
      </c>
      <c r="K122" s="88">
        <f>'Modulo_D''Ordine_AI26'!M120</f>
        <v>0</v>
      </c>
      <c r="L122" s="88">
        <f>'Modulo_D''Ordine_AI26'!N120</f>
        <v>0</v>
      </c>
      <c r="M122" s="88">
        <f>'Modulo_D''Ordine_AI26'!O120</f>
        <v>0</v>
      </c>
      <c r="N122" s="88">
        <f>'Modulo_D''Ordine_AI26'!P120</f>
        <v>0</v>
      </c>
      <c r="O122" s="88">
        <f>'Modulo_D''Ordine_AI26'!Q120</f>
        <v>0</v>
      </c>
      <c r="P122" s="88">
        <f>'Modulo_D''Ordine_AI26'!R120</f>
        <v>0</v>
      </c>
    </row>
    <row r="123" spans="1:16" s="14" customFormat="1" ht="15" thickBot="1" x14ac:dyDescent="0.35">
      <c r="A123" s="85"/>
      <c r="B123" s="87" t="str">
        <f>'Modulo_D''Ordine_AI26'!D121</f>
        <v>SMISURATA PREGHIERA</v>
      </c>
      <c r="C123" s="88" t="str">
        <f>'Modulo_D''Ordine_AI26'!E121</f>
        <v>T-SHIRT</v>
      </c>
      <c r="D123" s="88" t="str">
        <f>'Modulo_D''Ordine_AI26'!F121</f>
        <v>CORTA</v>
      </c>
      <c r="E123" s="88" t="str">
        <f>'Modulo_D''Ordine_AI26'!G121</f>
        <v>BIO</v>
      </c>
      <c r="F123" s="88" t="str">
        <f>'Modulo_D''Ordine_AI26'!H121</f>
        <v>bianco</v>
      </c>
      <c r="G123" s="88" t="str">
        <f>'Modulo_D''Ordine_AI26'!I121</f>
        <v>nero</v>
      </c>
      <c r="H123" s="88">
        <f>'Modulo_D''Ordine_AI26'!J121</f>
        <v>10</v>
      </c>
      <c r="I123" s="306">
        <f>+'Modulo_D''Ordine_AI26'!K121</f>
        <v>0</v>
      </c>
      <c r="J123" s="88">
        <f>'Modulo_D''Ordine_AI26'!L121</f>
        <v>0</v>
      </c>
      <c r="K123" s="88">
        <f>'Modulo_D''Ordine_AI26'!M121</f>
        <v>0</v>
      </c>
      <c r="L123" s="88">
        <f>'Modulo_D''Ordine_AI26'!N121</f>
        <v>0</v>
      </c>
      <c r="M123" s="88">
        <f>'Modulo_D''Ordine_AI26'!O121</f>
        <v>0</v>
      </c>
      <c r="N123" s="88">
        <f>'Modulo_D''Ordine_AI26'!P121</f>
        <v>0</v>
      </c>
      <c r="O123" s="88">
        <f>'Modulo_D''Ordine_AI26'!Q121</f>
        <v>0</v>
      </c>
      <c r="P123" s="88">
        <f>'Modulo_D''Ordine_AI26'!R121</f>
        <v>0</v>
      </c>
    </row>
    <row r="124" spans="1:16" s="14" customFormat="1" ht="15" thickBot="1" x14ac:dyDescent="0.35">
      <c r="A124" s="85"/>
      <c r="B124" s="87" t="str">
        <f>'Modulo_D''Ordine_AI26'!D122</f>
        <v>SMISURATA PREGHIERA</v>
      </c>
      <c r="C124" s="88" t="str">
        <f>'Modulo_D''Ordine_AI26'!E122</f>
        <v>T-SHIRT</v>
      </c>
      <c r="D124" s="88" t="str">
        <f>'Modulo_D''Ordine_AI26'!F122</f>
        <v>CORTA</v>
      </c>
      <c r="E124" s="88" t="str">
        <f>'Modulo_D''Ordine_AI26'!G122</f>
        <v>BIO</v>
      </c>
      <c r="F124" s="88" t="str">
        <f>'Modulo_D''Ordine_AI26'!H122</f>
        <v>nero</v>
      </c>
      <c r="G124" s="88" t="str">
        <f>'Modulo_D''Ordine_AI26'!I122</f>
        <v>bianca</v>
      </c>
      <c r="H124" s="88">
        <f>'Modulo_D''Ordine_AI26'!J122</f>
        <v>10</v>
      </c>
      <c r="I124" s="306">
        <f>+'Modulo_D''Ordine_AI26'!K122</f>
        <v>0</v>
      </c>
      <c r="J124" s="88">
        <f>'Modulo_D''Ordine_AI26'!L122</f>
        <v>0</v>
      </c>
      <c r="K124" s="88">
        <f>'Modulo_D''Ordine_AI26'!M122</f>
        <v>0</v>
      </c>
      <c r="L124" s="88">
        <f>'Modulo_D''Ordine_AI26'!N122</f>
        <v>0</v>
      </c>
      <c r="M124" s="88">
        <f>'Modulo_D''Ordine_AI26'!O122</f>
        <v>0</v>
      </c>
      <c r="N124" s="88">
        <f>'Modulo_D''Ordine_AI26'!P122</f>
        <v>0</v>
      </c>
      <c r="O124" s="88">
        <f>'Modulo_D''Ordine_AI26'!Q122</f>
        <v>0</v>
      </c>
      <c r="P124" s="88">
        <f>'Modulo_D''Ordine_AI26'!R122</f>
        <v>0</v>
      </c>
    </row>
    <row r="125" spans="1:16" s="14" customFormat="1" ht="15" thickBot="1" x14ac:dyDescent="0.35">
      <c r="A125" s="85"/>
      <c r="B125" s="87" t="str">
        <f>'Modulo_D''Ordine_AI26'!D123</f>
        <v>SMISURATA PREGHIERA</v>
      </c>
      <c r="C125" s="88" t="str">
        <f>'Modulo_D''Ordine_AI26'!E123</f>
        <v>T-SHIRT</v>
      </c>
      <c r="D125" s="88" t="str">
        <f>'Modulo_D''Ordine_AI26'!F123</f>
        <v>CORTA</v>
      </c>
      <c r="E125" s="88" t="str">
        <f>'Modulo_D''Ordine_AI26'!G123</f>
        <v>BIO</v>
      </c>
      <c r="F125" s="88" t="str">
        <f>'Modulo_D''Ordine_AI26'!H123</f>
        <v>rosso</v>
      </c>
      <c r="G125" s="88" t="str">
        <f>'Modulo_D''Ordine_AI26'!I123</f>
        <v>bianca</v>
      </c>
      <c r="H125" s="88">
        <f>'Modulo_D''Ordine_AI26'!J123</f>
        <v>10</v>
      </c>
      <c r="I125" s="306">
        <f>+'Modulo_D''Ordine_AI26'!K123</f>
        <v>0</v>
      </c>
      <c r="J125" s="88">
        <f>'Modulo_D''Ordine_AI26'!L123</f>
        <v>0</v>
      </c>
      <c r="K125" s="88">
        <f>'Modulo_D''Ordine_AI26'!M123</f>
        <v>0</v>
      </c>
      <c r="L125" s="88">
        <f>'Modulo_D''Ordine_AI26'!N123</f>
        <v>0</v>
      </c>
      <c r="M125" s="88">
        <f>'Modulo_D''Ordine_AI26'!O123</f>
        <v>0</v>
      </c>
      <c r="N125" s="88">
        <f>'Modulo_D''Ordine_AI26'!P123</f>
        <v>0</v>
      </c>
      <c r="O125" s="88">
        <f>'Modulo_D''Ordine_AI26'!Q123</f>
        <v>0</v>
      </c>
      <c r="P125" s="88">
        <f>'Modulo_D''Ordine_AI26'!R123</f>
        <v>0</v>
      </c>
    </row>
    <row r="126" spans="1:16" s="14" customFormat="1" ht="29.4" thickBot="1" x14ac:dyDescent="0.35">
      <c r="A126" s="85"/>
      <c r="B126" s="87" t="str">
        <f>'Modulo_D''Ordine_AI26'!D124</f>
        <v>UN MATTO</v>
      </c>
      <c r="C126" s="88" t="str">
        <f>'Modulo_D''Ordine_AI26'!E124</f>
        <v>T-SHIRT</v>
      </c>
      <c r="D126" s="88" t="str">
        <f>'Modulo_D''Ordine_AI26'!F124</f>
        <v>CORTA</v>
      </c>
      <c r="E126" s="88" t="str">
        <f>'Modulo_D''Ordine_AI26'!G124</f>
        <v>FAIR TRADE</v>
      </c>
      <c r="F126" s="88" t="str">
        <f>'Modulo_D''Ordine_AI26'!H124</f>
        <v>BLU baltico</v>
      </c>
      <c r="G126" s="88" t="str">
        <f>'Modulo_D''Ordine_AI26'!I124</f>
        <v>bianca</v>
      </c>
      <c r="H126" s="88">
        <f>'Modulo_D''Ordine_AI26'!J124</f>
        <v>13</v>
      </c>
      <c r="I126" s="306">
        <f>+'Modulo_D''Ordine_AI26'!K124</f>
        <v>0</v>
      </c>
      <c r="J126" s="88">
        <f>'Modulo_D''Ordine_AI26'!L124</f>
        <v>0</v>
      </c>
      <c r="K126" s="88">
        <f>'Modulo_D''Ordine_AI26'!M124</f>
        <v>0</v>
      </c>
      <c r="L126" s="88">
        <f>'Modulo_D''Ordine_AI26'!N124</f>
        <v>0</v>
      </c>
      <c r="M126" s="88">
        <f>'Modulo_D''Ordine_AI26'!O124</f>
        <v>0</v>
      </c>
      <c r="N126" s="88">
        <f>'Modulo_D''Ordine_AI26'!P124</f>
        <v>0</v>
      </c>
      <c r="O126" s="88">
        <f>'Modulo_D''Ordine_AI26'!Q124</f>
        <v>0</v>
      </c>
      <c r="P126" s="88">
        <f>'Modulo_D''Ordine_AI26'!R124</f>
        <v>0</v>
      </c>
    </row>
    <row r="127" spans="1:16" s="14" customFormat="1" ht="29.4" thickBot="1" x14ac:dyDescent="0.35">
      <c r="A127" s="85"/>
      <c r="B127" s="87" t="str">
        <f>'Modulo_D''Ordine_AI26'!D125</f>
        <v>UN MATTO</v>
      </c>
      <c r="C127" s="88" t="str">
        <f>'Modulo_D''Ordine_AI26'!E125</f>
        <v>T-SHIRT</v>
      </c>
      <c r="D127" s="88" t="str">
        <f>'Modulo_D''Ordine_AI26'!F125</f>
        <v>CORTA</v>
      </c>
      <c r="E127" s="88" t="str">
        <f>'Modulo_D''Ordine_AI26'!G125</f>
        <v>FAIR TRADE</v>
      </c>
      <c r="F127" s="88" t="str">
        <f>'Modulo_D''Ordine_AI26'!H125</f>
        <v>bianco</v>
      </c>
      <c r="G127" s="88" t="str">
        <f>'Modulo_D''Ordine_AI26'!I125</f>
        <v>nero</v>
      </c>
      <c r="H127" s="88">
        <f>'Modulo_D''Ordine_AI26'!J125</f>
        <v>13</v>
      </c>
      <c r="I127" s="306">
        <f>+'Modulo_D''Ordine_AI26'!K125</f>
        <v>0</v>
      </c>
      <c r="J127" s="88">
        <f>'Modulo_D''Ordine_AI26'!L125</f>
        <v>0</v>
      </c>
      <c r="K127" s="88">
        <f>'Modulo_D''Ordine_AI26'!M125</f>
        <v>0</v>
      </c>
      <c r="L127" s="88">
        <f>'Modulo_D''Ordine_AI26'!N125</f>
        <v>0</v>
      </c>
      <c r="M127" s="88">
        <f>'Modulo_D''Ordine_AI26'!O125</f>
        <v>0</v>
      </c>
      <c r="N127" s="88">
        <f>'Modulo_D''Ordine_AI26'!P125</f>
        <v>0</v>
      </c>
      <c r="O127" s="88">
        <f>'Modulo_D''Ordine_AI26'!Q125</f>
        <v>0</v>
      </c>
      <c r="P127" s="88">
        <f>'Modulo_D''Ordine_AI26'!R125</f>
        <v>0</v>
      </c>
    </row>
    <row r="128" spans="1:16" s="14" customFormat="1" ht="29.4" thickBot="1" x14ac:dyDescent="0.35">
      <c r="A128" s="85"/>
      <c r="B128" s="87" t="str">
        <f>'Modulo_D''Ordine_AI26'!D126</f>
        <v>UN MATTO</v>
      </c>
      <c r="C128" s="88" t="str">
        <f>'Modulo_D''Ordine_AI26'!E126</f>
        <v>T-SHIRT</v>
      </c>
      <c r="D128" s="88" t="str">
        <f>'Modulo_D''Ordine_AI26'!F126</f>
        <v>CORTA</v>
      </c>
      <c r="E128" s="88" t="str">
        <f>'Modulo_D''Ordine_AI26'!G126</f>
        <v>FAIR TRADE</v>
      </c>
      <c r="F128" s="88" t="str">
        <f>'Modulo_D''Ordine_AI26'!H126</f>
        <v>nero</v>
      </c>
      <c r="G128" s="88" t="str">
        <f>'Modulo_D''Ordine_AI26'!I126</f>
        <v>bianca</v>
      </c>
      <c r="H128" s="88">
        <f>'Modulo_D''Ordine_AI26'!J126</f>
        <v>13</v>
      </c>
      <c r="I128" s="306">
        <f>+'Modulo_D''Ordine_AI26'!K126</f>
        <v>0</v>
      </c>
      <c r="J128" s="88">
        <f>'Modulo_D''Ordine_AI26'!L126</f>
        <v>0</v>
      </c>
      <c r="K128" s="88">
        <f>'Modulo_D''Ordine_AI26'!M126</f>
        <v>0</v>
      </c>
      <c r="L128" s="88">
        <f>'Modulo_D''Ordine_AI26'!N126</f>
        <v>0</v>
      </c>
      <c r="M128" s="88">
        <f>'Modulo_D''Ordine_AI26'!O126</f>
        <v>0</v>
      </c>
      <c r="N128" s="88">
        <f>'Modulo_D''Ordine_AI26'!P126</f>
        <v>0</v>
      </c>
      <c r="O128" s="88">
        <f>'Modulo_D''Ordine_AI26'!Q126</f>
        <v>0</v>
      </c>
      <c r="P128" s="88">
        <f>'Modulo_D''Ordine_AI26'!R126</f>
        <v>0</v>
      </c>
    </row>
    <row r="129" spans="1:16" s="14" customFormat="1" ht="29.4" thickBot="1" x14ac:dyDescent="0.35">
      <c r="A129" s="85"/>
      <c r="B129" s="87" t="str">
        <f>'Modulo_D''Ordine_AI26'!D127</f>
        <v>UN MATTO</v>
      </c>
      <c r="C129" s="88" t="str">
        <f>'Modulo_D''Ordine_AI26'!E127</f>
        <v>T-SHIRT</v>
      </c>
      <c r="D129" s="88" t="str">
        <f>'Modulo_D''Ordine_AI26'!F127</f>
        <v>CORTA</v>
      </c>
      <c r="E129" s="88" t="str">
        <f>'Modulo_D''Ordine_AI26'!G127</f>
        <v>FAIR TRADE</v>
      </c>
      <c r="F129" s="88" t="str">
        <f>'Modulo_D''Ordine_AI26'!H127</f>
        <v>rosso</v>
      </c>
      <c r="G129" s="88" t="str">
        <f>'Modulo_D''Ordine_AI26'!I127</f>
        <v>bianca</v>
      </c>
      <c r="H129" s="88">
        <f>'Modulo_D''Ordine_AI26'!J127</f>
        <v>13</v>
      </c>
      <c r="I129" s="306">
        <f>+'Modulo_D''Ordine_AI26'!K127</f>
        <v>0</v>
      </c>
      <c r="J129" s="88">
        <f>'Modulo_D''Ordine_AI26'!L127</f>
        <v>0</v>
      </c>
      <c r="K129" s="88">
        <f>'Modulo_D''Ordine_AI26'!M127</f>
        <v>0</v>
      </c>
      <c r="L129" s="88">
        <f>'Modulo_D''Ordine_AI26'!N127</f>
        <v>0</v>
      </c>
      <c r="M129" s="88">
        <f>'Modulo_D''Ordine_AI26'!O127</f>
        <v>0</v>
      </c>
      <c r="N129" s="88">
        <f>'Modulo_D''Ordine_AI26'!P127</f>
        <v>0</v>
      </c>
      <c r="O129" s="88">
        <f>'Modulo_D''Ordine_AI26'!Q127</f>
        <v>0</v>
      </c>
      <c r="P129" s="88">
        <f>'Modulo_D''Ordine_AI26'!R127</f>
        <v>0</v>
      </c>
    </row>
    <row r="130" spans="1:16" s="14" customFormat="1" ht="29.4" thickBot="1" x14ac:dyDescent="0.35">
      <c r="A130" s="85"/>
      <c r="B130" s="87" t="str">
        <f>'Modulo_D''Ordine_AI26'!D128</f>
        <v>UN MATTO</v>
      </c>
      <c r="C130" s="88" t="str">
        <f>'Modulo_D''Ordine_AI26'!E128</f>
        <v>T SHIRT UNISEX</v>
      </c>
      <c r="D130" s="88" t="str">
        <f>'Modulo_D''Ordine_AI26'!F128</f>
        <v>LUNGA</v>
      </c>
      <c r="E130" s="88" t="str">
        <f>'Modulo_D''Ordine_AI26'!G128</f>
        <v>FAIR TRADE</v>
      </c>
      <c r="F130" s="88" t="str">
        <f>'Modulo_D''Ordine_AI26'!H128</f>
        <v>nero</v>
      </c>
      <c r="G130" s="88" t="str">
        <f>'Modulo_D''Ordine_AI26'!I128</f>
        <v>bianca</v>
      </c>
      <c r="H130" s="88">
        <f>'Modulo_D''Ordine_AI26'!J128</f>
        <v>16.5</v>
      </c>
      <c r="I130" s="306">
        <f>+'Modulo_D''Ordine_AI26'!K128</f>
        <v>0</v>
      </c>
      <c r="J130" s="88">
        <f>'Modulo_D''Ordine_AI26'!L128</f>
        <v>0</v>
      </c>
      <c r="K130" s="88">
        <f>'Modulo_D''Ordine_AI26'!M128</f>
        <v>0</v>
      </c>
      <c r="L130" s="88">
        <f>'Modulo_D''Ordine_AI26'!N128</f>
        <v>0</v>
      </c>
      <c r="M130" s="88">
        <f>'Modulo_D''Ordine_AI26'!O128</f>
        <v>0</v>
      </c>
      <c r="N130" s="88">
        <f>'Modulo_D''Ordine_AI26'!P128</f>
        <v>0</v>
      </c>
      <c r="O130" s="88">
        <f>'Modulo_D''Ordine_AI26'!Q128</f>
        <v>0</v>
      </c>
      <c r="P130" s="88">
        <f>'Modulo_D''Ordine_AI26'!R128</f>
        <v>0</v>
      </c>
    </row>
    <row r="131" spans="1:16" s="14" customFormat="1" ht="29.4" thickBot="1" x14ac:dyDescent="0.35">
      <c r="A131" s="85"/>
      <c r="B131" s="87" t="str">
        <f>'Modulo_D''Ordine_AI26'!D129</f>
        <v>UN MATTO</v>
      </c>
      <c r="C131" s="88" t="str">
        <f>'Modulo_D''Ordine_AI26'!E129</f>
        <v>T-SHIRT DONNA</v>
      </c>
      <c r="D131" s="88" t="str">
        <f>'Modulo_D''Ordine_AI26'!F129</f>
        <v>LUNGA</v>
      </c>
      <c r="E131" s="88" t="str">
        <f>'Modulo_D''Ordine_AI26'!G129</f>
        <v>FAIR TRADE</v>
      </c>
      <c r="F131" s="88" t="str">
        <f>'Modulo_D''Ordine_AI26'!H129</f>
        <v>nero</v>
      </c>
      <c r="G131" s="88" t="str">
        <f>'Modulo_D''Ordine_AI26'!I129</f>
        <v>bianca</v>
      </c>
      <c r="H131" s="88">
        <f>'Modulo_D''Ordine_AI26'!J129</f>
        <v>16.5</v>
      </c>
      <c r="I131" s="306">
        <f>+'Modulo_D''Ordine_AI26'!K129</f>
        <v>0</v>
      </c>
      <c r="J131" s="88">
        <f>'Modulo_D''Ordine_AI26'!L129</f>
        <v>0</v>
      </c>
      <c r="K131" s="88">
        <f>'Modulo_D''Ordine_AI26'!M129</f>
        <v>0</v>
      </c>
      <c r="L131" s="88">
        <f>'Modulo_D''Ordine_AI26'!N129</f>
        <v>0</v>
      </c>
      <c r="M131" s="88">
        <f>'Modulo_D''Ordine_AI26'!O129</f>
        <v>0</v>
      </c>
      <c r="N131" s="88">
        <f>'Modulo_D''Ordine_AI26'!P129</f>
        <v>0</v>
      </c>
      <c r="O131" s="88">
        <f>'Modulo_D''Ordine_AI26'!Q129</f>
        <v>0</v>
      </c>
      <c r="P131" s="88">
        <f>'Modulo_D''Ordine_AI26'!R129</f>
        <v>0</v>
      </c>
    </row>
    <row r="132" spans="1:16" s="14" customFormat="1" ht="15" thickBot="1" x14ac:dyDescent="0.35">
      <c r="A132" s="85"/>
      <c r="B132" s="87" t="str">
        <f>'Modulo_D''Ordine_AI26'!D130</f>
        <v>UN MATTO</v>
      </c>
      <c r="C132" s="88" t="str">
        <f>'Modulo_D''Ordine_AI26'!E130</f>
        <v>T-SHIRT</v>
      </c>
      <c r="D132" s="88" t="str">
        <f>'Modulo_D''Ordine_AI26'!F130</f>
        <v>CORTA</v>
      </c>
      <c r="E132" s="88" t="str">
        <f>'Modulo_D''Ordine_AI26'!G130</f>
        <v>BIO</v>
      </c>
      <c r="F132" s="88" t="str">
        <f>'Modulo_D''Ordine_AI26'!H130</f>
        <v>blu navy</v>
      </c>
      <c r="G132" s="88" t="str">
        <f>'Modulo_D''Ordine_AI26'!I130</f>
        <v>bianca</v>
      </c>
      <c r="H132" s="88">
        <f>'Modulo_D''Ordine_AI26'!J130</f>
        <v>10</v>
      </c>
      <c r="I132" s="306">
        <f>+'Modulo_D''Ordine_AI26'!K130</f>
        <v>0</v>
      </c>
      <c r="J132" s="88">
        <f>'Modulo_D''Ordine_AI26'!L130</f>
        <v>0</v>
      </c>
      <c r="K132" s="88">
        <f>'Modulo_D''Ordine_AI26'!M130</f>
        <v>0</v>
      </c>
      <c r="L132" s="88">
        <f>'Modulo_D''Ordine_AI26'!N130</f>
        <v>0</v>
      </c>
      <c r="M132" s="88">
        <f>'Modulo_D''Ordine_AI26'!O130</f>
        <v>0</v>
      </c>
      <c r="N132" s="88">
        <f>'Modulo_D''Ordine_AI26'!P130</f>
        <v>0</v>
      </c>
      <c r="O132" s="88">
        <f>'Modulo_D''Ordine_AI26'!Q130</f>
        <v>0</v>
      </c>
      <c r="P132" s="88">
        <f>'Modulo_D''Ordine_AI26'!R130</f>
        <v>0</v>
      </c>
    </row>
    <row r="133" spans="1:16" s="14" customFormat="1" ht="15" thickBot="1" x14ac:dyDescent="0.35">
      <c r="A133" s="85"/>
      <c r="B133" s="87" t="str">
        <f>'Modulo_D''Ordine_AI26'!D131</f>
        <v>UN MATTO</v>
      </c>
      <c r="C133" s="88" t="str">
        <f>'Modulo_D''Ordine_AI26'!E131</f>
        <v>T-SHIRT</v>
      </c>
      <c r="D133" s="88" t="str">
        <f>'Modulo_D''Ordine_AI26'!F131</f>
        <v>CORTA</v>
      </c>
      <c r="E133" s="88" t="str">
        <f>'Modulo_D''Ordine_AI26'!G131</f>
        <v>BIO</v>
      </c>
      <c r="F133" s="88" t="str">
        <f>'Modulo_D''Ordine_AI26'!H131</f>
        <v>bianco</v>
      </c>
      <c r="G133" s="88" t="str">
        <f>'Modulo_D''Ordine_AI26'!I131</f>
        <v>nero</v>
      </c>
      <c r="H133" s="88">
        <f>'Modulo_D''Ordine_AI26'!J131</f>
        <v>10</v>
      </c>
      <c r="I133" s="306">
        <f>+'Modulo_D''Ordine_AI26'!K131</f>
        <v>0</v>
      </c>
      <c r="J133" s="88">
        <f>'Modulo_D''Ordine_AI26'!L131</f>
        <v>0</v>
      </c>
      <c r="K133" s="88">
        <f>'Modulo_D''Ordine_AI26'!M131</f>
        <v>0</v>
      </c>
      <c r="L133" s="88">
        <f>'Modulo_D''Ordine_AI26'!N131</f>
        <v>0</v>
      </c>
      <c r="M133" s="88">
        <f>'Modulo_D''Ordine_AI26'!O131</f>
        <v>0</v>
      </c>
      <c r="N133" s="88">
        <f>'Modulo_D''Ordine_AI26'!P131</f>
        <v>0</v>
      </c>
      <c r="O133" s="88">
        <f>'Modulo_D''Ordine_AI26'!Q131</f>
        <v>0</v>
      </c>
      <c r="P133" s="88">
        <f>'Modulo_D''Ordine_AI26'!R131</f>
        <v>0</v>
      </c>
    </row>
    <row r="134" spans="1:16" s="14" customFormat="1" ht="15" thickBot="1" x14ac:dyDescent="0.35">
      <c r="A134" s="85"/>
      <c r="B134" s="87" t="str">
        <f>'Modulo_D''Ordine_AI26'!D132</f>
        <v>UN MATTO</v>
      </c>
      <c r="C134" s="88" t="str">
        <f>'Modulo_D''Ordine_AI26'!E132</f>
        <v>T-SHIRT</v>
      </c>
      <c r="D134" s="88" t="str">
        <f>'Modulo_D''Ordine_AI26'!F132</f>
        <v>CORTA</v>
      </c>
      <c r="E134" s="88" t="str">
        <f>'Modulo_D''Ordine_AI26'!G132</f>
        <v>BIO</v>
      </c>
      <c r="F134" s="88" t="str">
        <f>'Modulo_D''Ordine_AI26'!H132</f>
        <v>nero</v>
      </c>
      <c r="G134" s="88" t="str">
        <f>'Modulo_D''Ordine_AI26'!I132</f>
        <v>bianca</v>
      </c>
      <c r="H134" s="88">
        <f>'Modulo_D''Ordine_AI26'!J132</f>
        <v>10</v>
      </c>
      <c r="I134" s="306">
        <f>+'Modulo_D''Ordine_AI26'!K132</f>
        <v>0</v>
      </c>
      <c r="J134" s="88">
        <f>'Modulo_D''Ordine_AI26'!L132</f>
        <v>0</v>
      </c>
      <c r="K134" s="88">
        <f>'Modulo_D''Ordine_AI26'!M132</f>
        <v>0</v>
      </c>
      <c r="L134" s="88">
        <f>'Modulo_D''Ordine_AI26'!N132</f>
        <v>0</v>
      </c>
      <c r="M134" s="88">
        <f>'Modulo_D''Ordine_AI26'!O132</f>
        <v>0</v>
      </c>
      <c r="N134" s="88">
        <f>'Modulo_D''Ordine_AI26'!P132</f>
        <v>0</v>
      </c>
      <c r="O134" s="88">
        <f>'Modulo_D''Ordine_AI26'!Q132</f>
        <v>0</v>
      </c>
      <c r="P134" s="88">
        <f>'Modulo_D''Ordine_AI26'!R132</f>
        <v>0</v>
      </c>
    </row>
    <row r="135" spans="1:16" s="14" customFormat="1" ht="15" thickBot="1" x14ac:dyDescent="0.35">
      <c r="A135" s="85"/>
      <c r="B135" s="87" t="str">
        <f>'Modulo_D''Ordine_AI26'!D133</f>
        <v>UN MATTO</v>
      </c>
      <c r="C135" s="88" t="str">
        <f>'Modulo_D''Ordine_AI26'!E133</f>
        <v>T-SHIRT</v>
      </c>
      <c r="D135" s="88" t="str">
        <f>'Modulo_D''Ordine_AI26'!F133</f>
        <v>CORTA</v>
      </c>
      <c r="E135" s="88" t="str">
        <f>'Modulo_D''Ordine_AI26'!G133</f>
        <v>BIO</v>
      </c>
      <c r="F135" s="88" t="str">
        <f>'Modulo_D''Ordine_AI26'!H133</f>
        <v>rosso</v>
      </c>
      <c r="G135" s="88" t="str">
        <f>'Modulo_D''Ordine_AI26'!I133</f>
        <v>bianca</v>
      </c>
      <c r="H135" s="88">
        <f>'Modulo_D''Ordine_AI26'!J133</f>
        <v>10</v>
      </c>
      <c r="I135" s="306">
        <f>+'Modulo_D''Ordine_AI26'!K133</f>
        <v>0</v>
      </c>
      <c r="J135" s="88">
        <f>'Modulo_D''Ordine_AI26'!L133</f>
        <v>0</v>
      </c>
      <c r="K135" s="88">
        <f>'Modulo_D''Ordine_AI26'!M133</f>
        <v>0</v>
      </c>
      <c r="L135" s="88">
        <f>'Modulo_D''Ordine_AI26'!N133</f>
        <v>0</v>
      </c>
      <c r="M135" s="88">
        <f>'Modulo_D''Ordine_AI26'!O133</f>
        <v>0</v>
      </c>
      <c r="N135" s="88">
        <f>'Modulo_D''Ordine_AI26'!P133</f>
        <v>0</v>
      </c>
      <c r="O135" s="88">
        <f>'Modulo_D''Ordine_AI26'!Q133</f>
        <v>0</v>
      </c>
      <c r="P135" s="88">
        <f>'Modulo_D''Ordine_AI26'!R133</f>
        <v>0</v>
      </c>
    </row>
    <row r="136" spans="1:16" s="14" customFormat="1" ht="29.4" thickBot="1" x14ac:dyDescent="0.35">
      <c r="A136" s="85"/>
      <c r="B136" s="87" t="str">
        <f>'Modulo_D''Ordine_AI26'!D134</f>
        <v>VIA DEL CAMPO</v>
      </c>
      <c r="C136" s="88" t="str">
        <f>'Modulo_D''Ordine_AI26'!E134</f>
        <v>T-SHIRT</v>
      </c>
      <c r="D136" s="88" t="str">
        <f>'Modulo_D''Ordine_AI26'!F134</f>
        <v>CORTA</v>
      </c>
      <c r="E136" s="88" t="str">
        <f>'Modulo_D''Ordine_AI26'!G134</f>
        <v>FAIR TRADE</v>
      </c>
      <c r="F136" s="88" t="str">
        <f>'Modulo_D''Ordine_AI26'!H134</f>
        <v>BLU baltico</v>
      </c>
      <c r="G136" s="88" t="str">
        <f>'Modulo_D''Ordine_AI26'!I134</f>
        <v>bianca</v>
      </c>
      <c r="H136" s="88">
        <f>'Modulo_D''Ordine_AI26'!J134</f>
        <v>13</v>
      </c>
      <c r="I136" s="306">
        <f>+'Modulo_D''Ordine_AI26'!K134</f>
        <v>0</v>
      </c>
      <c r="J136" s="88">
        <f>'Modulo_D''Ordine_AI26'!L134</f>
        <v>0</v>
      </c>
      <c r="K136" s="88">
        <f>'Modulo_D''Ordine_AI26'!M134</f>
        <v>0</v>
      </c>
      <c r="L136" s="88">
        <f>'Modulo_D''Ordine_AI26'!N134</f>
        <v>0</v>
      </c>
      <c r="M136" s="88">
        <f>'Modulo_D''Ordine_AI26'!O134</f>
        <v>0</v>
      </c>
      <c r="N136" s="88">
        <f>'Modulo_D''Ordine_AI26'!P134</f>
        <v>0</v>
      </c>
      <c r="O136" s="88">
        <f>'Modulo_D''Ordine_AI26'!Q134</f>
        <v>0</v>
      </c>
      <c r="P136" s="88">
        <f>'Modulo_D''Ordine_AI26'!R134</f>
        <v>0</v>
      </c>
    </row>
    <row r="137" spans="1:16" s="14" customFormat="1" ht="29.4" thickBot="1" x14ac:dyDescent="0.35">
      <c r="A137" s="85"/>
      <c r="B137" s="87" t="str">
        <f>'Modulo_D''Ordine_AI26'!D135</f>
        <v>VIA DEL CAMPO</v>
      </c>
      <c r="C137" s="88" t="str">
        <f>'Modulo_D''Ordine_AI26'!E135</f>
        <v>T-SHIRT</v>
      </c>
      <c r="D137" s="88" t="str">
        <f>'Modulo_D''Ordine_AI26'!F135</f>
        <v>CORTA</v>
      </c>
      <c r="E137" s="88" t="str">
        <f>'Modulo_D''Ordine_AI26'!G135</f>
        <v>FAIR TRADE</v>
      </c>
      <c r="F137" s="88" t="str">
        <f>'Modulo_D''Ordine_AI26'!H135</f>
        <v>bianco</v>
      </c>
      <c r="G137" s="88" t="str">
        <f>'Modulo_D''Ordine_AI26'!I135</f>
        <v>nero</v>
      </c>
      <c r="H137" s="88">
        <f>'Modulo_D''Ordine_AI26'!J135</f>
        <v>13</v>
      </c>
      <c r="I137" s="306">
        <f>+'Modulo_D''Ordine_AI26'!K135</f>
        <v>0</v>
      </c>
      <c r="J137" s="88">
        <f>'Modulo_D''Ordine_AI26'!L135</f>
        <v>0</v>
      </c>
      <c r="K137" s="88">
        <f>'Modulo_D''Ordine_AI26'!M135</f>
        <v>0</v>
      </c>
      <c r="L137" s="88">
        <f>'Modulo_D''Ordine_AI26'!N135</f>
        <v>0</v>
      </c>
      <c r="M137" s="88">
        <f>'Modulo_D''Ordine_AI26'!O135</f>
        <v>0</v>
      </c>
      <c r="N137" s="88">
        <f>'Modulo_D''Ordine_AI26'!P135</f>
        <v>0</v>
      </c>
      <c r="O137" s="88">
        <f>'Modulo_D''Ordine_AI26'!Q135</f>
        <v>0</v>
      </c>
      <c r="P137" s="88">
        <f>'Modulo_D''Ordine_AI26'!R135</f>
        <v>0</v>
      </c>
    </row>
    <row r="138" spans="1:16" s="14" customFormat="1" ht="29.4" thickBot="1" x14ac:dyDescent="0.35">
      <c r="A138" s="85"/>
      <c r="B138" s="87" t="str">
        <f>'Modulo_D''Ordine_AI26'!D136</f>
        <v>VIA DEL CAMPO</v>
      </c>
      <c r="C138" s="88" t="str">
        <f>'Modulo_D''Ordine_AI26'!E136</f>
        <v>T-SHIRT</v>
      </c>
      <c r="D138" s="88" t="str">
        <f>'Modulo_D''Ordine_AI26'!F136</f>
        <v>CORTA</v>
      </c>
      <c r="E138" s="88" t="str">
        <f>'Modulo_D''Ordine_AI26'!G136</f>
        <v>FAIR TRADE</v>
      </c>
      <c r="F138" s="88" t="str">
        <f>'Modulo_D''Ordine_AI26'!H136</f>
        <v>nero</v>
      </c>
      <c r="G138" s="88" t="str">
        <f>'Modulo_D''Ordine_AI26'!I136</f>
        <v>bianca</v>
      </c>
      <c r="H138" s="88">
        <f>'Modulo_D''Ordine_AI26'!J136</f>
        <v>13</v>
      </c>
      <c r="I138" s="306">
        <f>+'Modulo_D''Ordine_AI26'!K136</f>
        <v>0</v>
      </c>
      <c r="J138" s="88">
        <f>'Modulo_D''Ordine_AI26'!L136</f>
        <v>0</v>
      </c>
      <c r="K138" s="88">
        <f>'Modulo_D''Ordine_AI26'!M136</f>
        <v>0</v>
      </c>
      <c r="L138" s="88">
        <f>'Modulo_D''Ordine_AI26'!N136</f>
        <v>0</v>
      </c>
      <c r="M138" s="88">
        <f>'Modulo_D''Ordine_AI26'!O136</f>
        <v>0</v>
      </c>
      <c r="N138" s="88">
        <f>'Modulo_D''Ordine_AI26'!P136</f>
        <v>0</v>
      </c>
      <c r="O138" s="88">
        <f>'Modulo_D''Ordine_AI26'!Q136</f>
        <v>0</v>
      </c>
      <c r="P138" s="88">
        <f>'Modulo_D''Ordine_AI26'!R136</f>
        <v>0</v>
      </c>
    </row>
    <row r="139" spans="1:16" s="14" customFormat="1" ht="29.4" thickBot="1" x14ac:dyDescent="0.35">
      <c r="A139" s="85"/>
      <c r="B139" s="87" t="str">
        <f>'Modulo_D''Ordine_AI26'!D137</f>
        <v>VIA DEL CAMPO</v>
      </c>
      <c r="C139" s="88" t="str">
        <f>'Modulo_D''Ordine_AI26'!E137</f>
        <v>T-SHIRT</v>
      </c>
      <c r="D139" s="88" t="str">
        <f>'Modulo_D''Ordine_AI26'!F137</f>
        <v>CORTA</v>
      </c>
      <c r="E139" s="88" t="str">
        <f>'Modulo_D''Ordine_AI26'!G137</f>
        <v>FAIR TRADE</v>
      </c>
      <c r="F139" s="88" t="str">
        <f>'Modulo_D''Ordine_AI26'!H137</f>
        <v>rosso</v>
      </c>
      <c r="G139" s="88" t="str">
        <f>'Modulo_D''Ordine_AI26'!I137</f>
        <v>bianca</v>
      </c>
      <c r="H139" s="88">
        <f>'Modulo_D''Ordine_AI26'!J137</f>
        <v>13</v>
      </c>
      <c r="I139" s="306">
        <f>+'Modulo_D''Ordine_AI26'!K137</f>
        <v>0</v>
      </c>
      <c r="J139" s="88">
        <f>'Modulo_D''Ordine_AI26'!L137</f>
        <v>0</v>
      </c>
      <c r="K139" s="88">
        <f>'Modulo_D''Ordine_AI26'!M137</f>
        <v>0</v>
      </c>
      <c r="L139" s="88">
        <f>'Modulo_D''Ordine_AI26'!N137</f>
        <v>0</v>
      </c>
      <c r="M139" s="88">
        <f>'Modulo_D''Ordine_AI26'!O137</f>
        <v>0</v>
      </c>
      <c r="N139" s="88">
        <f>'Modulo_D''Ordine_AI26'!P137</f>
        <v>0</v>
      </c>
      <c r="O139" s="88">
        <f>'Modulo_D''Ordine_AI26'!Q137</f>
        <v>0</v>
      </c>
      <c r="P139" s="88">
        <f>'Modulo_D''Ordine_AI26'!R137</f>
        <v>0</v>
      </c>
    </row>
    <row r="140" spans="1:16" s="14" customFormat="1" ht="29.4" thickBot="1" x14ac:dyDescent="0.35">
      <c r="A140" s="85"/>
      <c r="B140" s="87" t="str">
        <f>'Modulo_D''Ordine_AI26'!D138</f>
        <v>VIA DEL CAMPO</v>
      </c>
      <c r="C140" s="88" t="str">
        <f>'Modulo_D''Ordine_AI26'!E138</f>
        <v>T SHIRT UNISEX</v>
      </c>
      <c r="D140" s="88" t="str">
        <f>'Modulo_D''Ordine_AI26'!F138</f>
        <v>LUNGA</v>
      </c>
      <c r="E140" s="88" t="str">
        <f>'Modulo_D''Ordine_AI26'!G138</f>
        <v>FAIR TRADE</v>
      </c>
      <c r="F140" s="88" t="str">
        <f>'Modulo_D''Ordine_AI26'!H138</f>
        <v>nero</v>
      </c>
      <c r="G140" s="88" t="str">
        <f>'Modulo_D''Ordine_AI26'!I138</f>
        <v>bianca</v>
      </c>
      <c r="H140" s="88">
        <f>'Modulo_D''Ordine_AI26'!J138</f>
        <v>16.5</v>
      </c>
      <c r="I140" s="306">
        <f>+'Modulo_D''Ordine_AI26'!K138</f>
        <v>0</v>
      </c>
      <c r="J140" s="88">
        <f>'Modulo_D''Ordine_AI26'!L138</f>
        <v>0</v>
      </c>
      <c r="K140" s="88">
        <f>'Modulo_D''Ordine_AI26'!M138</f>
        <v>0</v>
      </c>
      <c r="L140" s="88">
        <f>'Modulo_D''Ordine_AI26'!N138</f>
        <v>0</v>
      </c>
      <c r="M140" s="88">
        <f>'Modulo_D''Ordine_AI26'!O138</f>
        <v>0</v>
      </c>
      <c r="N140" s="88">
        <f>'Modulo_D''Ordine_AI26'!P138</f>
        <v>0</v>
      </c>
      <c r="O140" s="88">
        <f>'Modulo_D''Ordine_AI26'!Q138</f>
        <v>0</v>
      </c>
      <c r="P140" s="88">
        <f>'Modulo_D''Ordine_AI26'!R138</f>
        <v>0</v>
      </c>
    </row>
    <row r="141" spans="1:16" s="14" customFormat="1" ht="29.4" thickBot="1" x14ac:dyDescent="0.35">
      <c r="A141" s="85"/>
      <c r="B141" s="87" t="str">
        <f>'Modulo_D''Ordine_AI26'!D139</f>
        <v>VIA DEL CAMPO</v>
      </c>
      <c r="C141" s="88" t="str">
        <f>'Modulo_D''Ordine_AI26'!E139</f>
        <v>T-SHIRT DONNA</v>
      </c>
      <c r="D141" s="88" t="str">
        <f>'Modulo_D''Ordine_AI26'!F139</f>
        <v>LUNGA</v>
      </c>
      <c r="E141" s="88" t="str">
        <f>'Modulo_D''Ordine_AI26'!G139</f>
        <v>FAIR TRADE</v>
      </c>
      <c r="F141" s="88" t="str">
        <f>'Modulo_D''Ordine_AI26'!H139</f>
        <v>nero</v>
      </c>
      <c r="G141" s="88" t="str">
        <f>'Modulo_D''Ordine_AI26'!I139</f>
        <v>bianca</v>
      </c>
      <c r="H141" s="88">
        <f>'Modulo_D''Ordine_AI26'!J139</f>
        <v>16.5</v>
      </c>
      <c r="I141" s="306">
        <f>+'Modulo_D''Ordine_AI26'!K139</f>
        <v>0</v>
      </c>
      <c r="J141" s="88">
        <f>'Modulo_D''Ordine_AI26'!L139</f>
        <v>0</v>
      </c>
      <c r="K141" s="88">
        <f>'Modulo_D''Ordine_AI26'!M139</f>
        <v>0</v>
      </c>
      <c r="L141" s="88">
        <f>'Modulo_D''Ordine_AI26'!N139</f>
        <v>0</v>
      </c>
      <c r="M141" s="88">
        <f>'Modulo_D''Ordine_AI26'!O139</f>
        <v>0</v>
      </c>
      <c r="N141" s="88">
        <f>'Modulo_D''Ordine_AI26'!P139</f>
        <v>0</v>
      </c>
      <c r="O141" s="88">
        <f>'Modulo_D''Ordine_AI26'!Q139</f>
        <v>0</v>
      </c>
      <c r="P141" s="88">
        <f>'Modulo_D''Ordine_AI26'!R139</f>
        <v>0</v>
      </c>
    </row>
    <row r="142" spans="1:16" s="14" customFormat="1" ht="15" thickBot="1" x14ac:dyDescent="0.35">
      <c r="A142" s="85"/>
      <c r="B142" s="87" t="str">
        <f>'Modulo_D''Ordine_AI26'!D140</f>
        <v>VIA DEL CAMPO</v>
      </c>
      <c r="C142" s="88" t="str">
        <f>'Modulo_D''Ordine_AI26'!E140</f>
        <v>T-SHIRT</v>
      </c>
      <c r="D142" s="88" t="str">
        <f>'Modulo_D''Ordine_AI26'!F140</f>
        <v>CORTA</v>
      </c>
      <c r="E142" s="88" t="str">
        <f>'Modulo_D''Ordine_AI26'!G140</f>
        <v>BIO</v>
      </c>
      <c r="F142" s="88" t="str">
        <f>'Modulo_D''Ordine_AI26'!H140</f>
        <v>blu navy</v>
      </c>
      <c r="G142" s="88" t="str">
        <f>'Modulo_D''Ordine_AI26'!I140</f>
        <v>bianca</v>
      </c>
      <c r="H142" s="88">
        <f>'Modulo_D''Ordine_AI26'!J140</f>
        <v>10</v>
      </c>
      <c r="I142" s="306">
        <f>+'Modulo_D''Ordine_AI26'!K140</f>
        <v>0</v>
      </c>
      <c r="J142" s="88">
        <f>'Modulo_D''Ordine_AI26'!L140</f>
        <v>0</v>
      </c>
      <c r="K142" s="88">
        <f>'Modulo_D''Ordine_AI26'!M140</f>
        <v>0</v>
      </c>
      <c r="L142" s="88">
        <f>'Modulo_D''Ordine_AI26'!N140</f>
        <v>0</v>
      </c>
      <c r="M142" s="88">
        <f>'Modulo_D''Ordine_AI26'!O140</f>
        <v>0</v>
      </c>
      <c r="N142" s="88">
        <f>'Modulo_D''Ordine_AI26'!P140</f>
        <v>0</v>
      </c>
      <c r="O142" s="88">
        <f>'Modulo_D''Ordine_AI26'!Q140</f>
        <v>0</v>
      </c>
      <c r="P142" s="88">
        <f>'Modulo_D''Ordine_AI26'!R140</f>
        <v>0</v>
      </c>
    </row>
    <row r="143" spans="1:16" s="14" customFormat="1" ht="15" thickBot="1" x14ac:dyDescent="0.35">
      <c r="A143" s="85"/>
      <c r="B143" s="87" t="str">
        <f>'Modulo_D''Ordine_AI26'!D141</f>
        <v>VIA DEL CAMPO</v>
      </c>
      <c r="C143" s="88" t="str">
        <f>'Modulo_D''Ordine_AI26'!E141</f>
        <v>T-SHIRT</v>
      </c>
      <c r="D143" s="88" t="str">
        <f>'Modulo_D''Ordine_AI26'!F141</f>
        <v>CORTA</v>
      </c>
      <c r="E143" s="88" t="str">
        <f>'Modulo_D''Ordine_AI26'!G141</f>
        <v>BIO</v>
      </c>
      <c r="F143" s="88" t="str">
        <f>'Modulo_D''Ordine_AI26'!H141</f>
        <v>bianco</v>
      </c>
      <c r="G143" s="88" t="str">
        <f>'Modulo_D''Ordine_AI26'!I141</f>
        <v>nero</v>
      </c>
      <c r="H143" s="88">
        <f>'Modulo_D''Ordine_AI26'!J141</f>
        <v>10</v>
      </c>
      <c r="I143" s="306">
        <f>+'Modulo_D''Ordine_AI26'!K141</f>
        <v>0</v>
      </c>
      <c r="J143" s="88">
        <f>'Modulo_D''Ordine_AI26'!L141</f>
        <v>0</v>
      </c>
      <c r="K143" s="88">
        <f>'Modulo_D''Ordine_AI26'!M141</f>
        <v>0</v>
      </c>
      <c r="L143" s="88">
        <f>'Modulo_D''Ordine_AI26'!N141</f>
        <v>0</v>
      </c>
      <c r="M143" s="88">
        <f>'Modulo_D''Ordine_AI26'!O141</f>
        <v>0</v>
      </c>
      <c r="N143" s="88">
        <f>'Modulo_D''Ordine_AI26'!P141</f>
        <v>0</v>
      </c>
      <c r="O143" s="88">
        <f>'Modulo_D''Ordine_AI26'!Q141</f>
        <v>0</v>
      </c>
      <c r="P143" s="88">
        <f>'Modulo_D''Ordine_AI26'!R141</f>
        <v>0</v>
      </c>
    </row>
    <row r="144" spans="1:16" s="14" customFormat="1" ht="15" thickBot="1" x14ac:dyDescent="0.35">
      <c r="A144" s="85"/>
      <c r="B144" s="87" t="str">
        <f>'Modulo_D''Ordine_AI26'!D142</f>
        <v>VIA DEL CAMPO</v>
      </c>
      <c r="C144" s="88" t="str">
        <f>'Modulo_D''Ordine_AI26'!E142</f>
        <v>T-SHIRT</v>
      </c>
      <c r="D144" s="88" t="str">
        <f>'Modulo_D''Ordine_AI26'!F142</f>
        <v>CORTA</v>
      </c>
      <c r="E144" s="88" t="str">
        <f>'Modulo_D''Ordine_AI26'!G142</f>
        <v>BIO</v>
      </c>
      <c r="F144" s="88" t="str">
        <f>'Modulo_D''Ordine_AI26'!H142</f>
        <v>nero</v>
      </c>
      <c r="G144" s="88" t="str">
        <f>'Modulo_D''Ordine_AI26'!I142</f>
        <v>bianca</v>
      </c>
      <c r="H144" s="88">
        <f>'Modulo_D''Ordine_AI26'!J142</f>
        <v>10</v>
      </c>
      <c r="I144" s="306">
        <f>+'Modulo_D''Ordine_AI26'!K142</f>
        <v>0</v>
      </c>
      <c r="J144" s="88">
        <f>'Modulo_D''Ordine_AI26'!L142</f>
        <v>0</v>
      </c>
      <c r="K144" s="88">
        <f>'Modulo_D''Ordine_AI26'!M142</f>
        <v>0</v>
      </c>
      <c r="L144" s="88">
        <f>'Modulo_D''Ordine_AI26'!N142</f>
        <v>0</v>
      </c>
      <c r="M144" s="88">
        <f>'Modulo_D''Ordine_AI26'!O142</f>
        <v>0</v>
      </c>
      <c r="N144" s="88">
        <f>'Modulo_D''Ordine_AI26'!P142</f>
        <v>0</v>
      </c>
      <c r="O144" s="88">
        <f>'Modulo_D''Ordine_AI26'!Q142</f>
        <v>0</v>
      </c>
      <c r="P144" s="88">
        <f>'Modulo_D''Ordine_AI26'!R142</f>
        <v>0</v>
      </c>
    </row>
    <row r="145" spans="1:16" s="14" customFormat="1" ht="15" thickBot="1" x14ac:dyDescent="0.35">
      <c r="A145" s="85"/>
      <c r="B145" s="87" t="str">
        <f>'Modulo_D''Ordine_AI26'!D143</f>
        <v>VIA DEL CAMPO</v>
      </c>
      <c r="C145" s="88" t="str">
        <f>'Modulo_D''Ordine_AI26'!E143</f>
        <v>T-SHIRT</v>
      </c>
      <c r="D145" s="88" t="str">
        <f>'Modulo_D''Ordine_AI26'!F143</f>
        <v>CORTA</v>
      </c>
      <c r="E145" s="88" t="str">
        <f>'Modulo_D''Ordine_AI26'!G143</f>
        <v>BIO</v>
      </c>
      <c r="F145" s="88" t="str">
        <f>'Modulo_D''Ordine_AI26'!H143</f>
        <v>rosso</v>
      </c>
      <c r="G145" s="88" t="str">
        <f>'Modulo_D''Ordine_AI26'!I143</f>
        <v>bianca</v>
      </c>
      <c r="H145" s="88">
        <f>'Modulo_D''Ordine_AI26'!J143</f>
        <v>10</v>
      </c>
      <c r="I145" s="306">
        <f>+'Modulo_D''Ordine_AI26'!K143</f>
        <v>0</v>
      </c>
      <c r="J145" s="88">
        <f>'Modulo_D''Ordine_AI26'!L143</f>
        <v>0</v>
      </c>
      <c r="K145" s="88">
        <f>'Modulo_D''Ordine_AI26'!M143</f>
        <v>0</v>
      </c>
      <c r="L145" s="88">
        <f>'Modulo_D''Ordine_AI26'!N143</f>
        <v>0</v>
      </c>
      <c r="M145" s="88">
        <f>'Modulo_D''Ordine_AI26'!O143</f>
        <v>0</v>
      </c>
      <c r="N145" s="88">
        <f>'Modulo_D''Ordine_AI26'!P143</f>
        <v>0</v>
      </c>
      <c r="O145" s="88">
        <f>'Modulo_D''Ordine_AI26'!Q143</f>
        <v>0</v>
      </c>
      <c r="P145" s="88">
        <f>'Modulo_D''Ordine_AI26'!R143</f>
        <v>0</v>
      </c>
    </row>
    <row r="146" spans="1:16" s="14" customFormat="1" ht="29.4" thickBot="1" x14ac:dyDescent="0.35">
      <c r="A146" s="85"/>
      <c r="B146" s="87" t="str">
        <f>'Modulo_D''Ordine_AI26'!D144</f>
        <v>CANZONE DI NOTTE N°2</v>
      </c>
      <c r="C146" s="88" t="str">
        <f>'Modulo_D''Ordine_AI26'!E144</f>
        <v>T-SHIRT</v>
      </c>
      <c r="D146" s="88" t="str">
        <f>'Modulo_D''Ordine_AI26'!F144</f>
        <v>CORTA</v>
      </c>
      <c r="E146" s="88" t="str">
        <f>'Modulo_D''Ordine_AI26'!G144</f>
        <v>FAIR TRADE</v>
      </c>
      <c r="F146" s="88" t="str">
        <f>'Modulo_D''Ordine_AI26'!H144</f>
        <v>nero</v>
      </c>
      <c r="G146" s="88" t="str">
        <f>'Modulo_D''Ordine_AI26'!I144</f>
        <v>bianca</v>
      </c>
      <c r="H146" s="88">
        <f>'Modulo_D''Ordine_AI26'!J144</f>
        <v>13</v>
      </c>
      <c r="I146" s="306">
        <f>+'Modulo_D''Ordine_AI26'!K144</f>
        <v>0</v>
      </c>
      <c r="J146" s="88">
        <f>'Modulo_D''Ordine_AI26'!L144</f>
        <v>0</v>
      </c>
      <c r="K146" s="88">
        <f>'Modulo_D''Ordine_AI26'!M144</f>
        <v>0</v>
      </c>
      <c r="L146" s="88">
        <f>'Modulo_D''Ordine_AI26'!N144</f>
        <v>0</v>
      </c>
      <c r="M146" s="88">
        <f>'Modulo_D''Ordine_AI26'!O144</f>
        <v>0</v>
      </c>
      <c r="N146" s="88">
        <f>'Modulo_D''Ordine_AI26'!P144</f>
        <v>0</v>
      </c>
      <c r="O146" s="88">
        <f>'Modulo_D''Ordine_AI26'!Q144</f>
        <v>0</v>
      </c>
      <c r="P146" s="88">
        <f>'Modulo_D''Ordine_AI26'!R144</f>
        <v>0</v>
      </c>
    </row>
    <row r="147" spans="1:16" s="14" customFormat="1" ht="29.4" thickBot="1" x14ac:dyDescent="0.35">
      <c r="A147" s="85"/>
      <c r="B147" s="87" t="str">
        <f>'Modulo_D''Ordine_AI26'!D145</f>
        <v>CANZONE DI NOTTE N°2</v>
      </c>
      <c r="C147" s="88" t="str">
        <f>'Modulo_D''Ordine_AI26'!E145</f>
        <v>T SHIRT UNISEX</v>
      </c>
      <c r="D147" s="88" t="str">
        <f>'Modulo_D''Ordine_AI26'!F145</f>
        <v>LUNGA</v>
      </c>
      <c r="E147" s="88" t="str">
        <f>'Modulo_D''Ordine_AI26'!G145</f>
        <v>FAIR TRADE</v>
      </c>
      <c r="F147" s="88" t="str">
        <f>'Modulo_D''Ordine_AI26'!H145</f>
        <v>nero</v>
      </c>
      <c r="G147" s="88" t="str">
        <f>'Modulo_D''Ordine_AI26'!I145</f>
        <v>bianca</v>
      </c>
      <c r="H147" s="88">
        <f>'Modulo_D''Ordine_AI26'!J145</f>
        <v>16.5</v>
      </c>
      <c r="I147" s="306">
        <f>+'Modulo_D''Ordine_AI26'!K145</f>
        <v>0</v>
      </c>
      <c r="J147" s="88">
        <f>'Modulo_D''Ordine_AI26'!L145</f>
        <v>0</v>
      </c>
      <c r="K147" s="88">
        <f>'Modulo_D''Ordine_AI26'!M145</f>
        <v>0</v>
      </c>
      <c r="L147" s="88">
        <f>'Modulo_D''Ordine_AI26'!N145</f>
        <v>0</v>
      </c>
      <c r="M147" s="88">
        <f>'Modulo_D''Ordine_AI26'!O145</f>
        <v>0</v>
      </c>
      <c r="N147" s="88">
        <f>'Modulo_D''Ordine_AI26'!P145</f>
        <v>0</v>
      </c>
      <c r="O147" s="88">
        <f>'Modulo_D''Ordine_AI26'!Q145</f>
        <v>0</v>
      </c>
      <c r="P147" s="88">
        <f>'Modulo_D''Ordine_AI26'!R145</f>
        <v>0</v>
      </c>
    </row>
    <row r="148" spans="1:16" s="14" customFormat="1" ht="29.4" thickBot="1" x14ac:dyDescent="0.35">
      <c r="A148" s="85"/>
      <c r="B148" s="87" t="str">
        <f>'Modulo_D''Ordine_AI26'!D146</f>
        <v>CANZONE DI NOTTE N°2</v>
      </c>
      <c r="C148" s="88" t="str">
        <f>'Modulo_D''Ordine_AI26'!E146</f>
        <v>T-SHIRT DONNA</v>
      </c>
      <c r="D148" s="88" t="str">
        <f>'Modulo_D''Ordine_AI26'!F146</f>
        <v>LUNGA</v>
      </c>
      <c r="E148" s="88" t="str">
        <f>'Modulo_D''Ordine_AI26'!G146</f>
        <v>FAIR TRADE</v>
      </c>
      <c r="F148" s="88" t="str">
        <f>'Modulo_D''Ordine_AI26'!H146</f>
        <v>nero</v>
      </c>
      <c r="G148" s="88" t="str">
        <f>'Modulo_D''Ordine_AI26'!I146</f>
        <v>bianca</v>
      </c>
      <c r="H148" s="88">
        <f>'Modulo_D''Ordine_AI26'!J146</f>
        <v>16.5</v>
      </c>
      <c r="I148" s="306">
        <f>+'Modulo_D''Ordine_AI26'!K146</f>
        <v>0</v>
      </c>
      <c r="J148" s="88">
        <f>'Modulo_D''Ordine_AI26'!L146</f>
        <v>0</v>
      </c>
      <c r="K148" s="88">
        <f>'Modulo_D''Ordine_AI26'!M146</f>
        <v>0</v>
      </c>
      <c r="L148" s="88">
        <f>'Modulo_D''Ordine_AI26'!N146</f>
        <v>0</v>
      </c>
      <c r="M148" s="88">
        <f>'Modulo_D''Ordine_AI26'!O146</f>
        <v>0</v>
      </c>
      <c r="N148" s="88">
        <f>'Modulo_D''Ordine_AI26'!P146</f>
        <v>0</v>
      </c>
      <c r="O148" s="88">
        <f>'Modulo_D''Ordine_AI26'!Q146</f>
        <v>0</v>
      </c>
      <c r="P148" s="88">
        <f>'Modulo_D''Ordine_AI26'!R146</f>
        <v>0</v>
      </c>
    </row>
    <row r="149" spans="1:16" s="14" customFormat="1" ht="15" thickBot="1" x14ac:dyDescent="0.35">
      <c r="A149" s="85"/>
      <c r="B149" s="87" t="str">
        <f>'Modulo_D''Ordine_AI26'!D147</f>
        <v>CANZONE DI NOTTE N°2</v>
      </c>
      <c r="C149" s="88" t="str">
        <f>'Modulo_D''Ordine_AI26'!E147</f>
        <v>T-SHIRT</v>
      </c>
      <c r="D149" s="88" t="str">
        <f>'Modulo_D''Ordine_AI26'!F147</f>
        <v>CORTA</v>
      </c>
      <c r="E149" s="88" t="str">
        <f>'Modulo_D''Ordine_AI26'!G147</f>
        <v>BIO</v>
      </c>
      <c r="F149" s="88" t="str">
        <f>'Modulo_D''Ordine_AI26'!H147</f>
        <v>nero</v>
      </c>
      <c r="G149" s="88" t="str">
        <f>'Modulo_D''Ordine_AI26'!I147</f>
        <v>bianca</v>
      </c>
      <c r="H149" s="88">
        <f>'Modulo_D''Ordine_AI26'!J147</f>
        <v>10</v>
      </c>
      <c r="I149" s="306">
        <f>+'Modulo_D''Ordine_AI26'!K147</f>
        <v>0</v>
      </c>
      <c r="J149" s="88">
        <f>'Modulo_D''Ordine_AI26'!L147</f>
        <v>0</v>
      </c>
      <c r="K149" s="88">
        <f>'Modulo_D''Ordine_AI26'!M147</f>
        <v>0</v>
      </c>
      <c r="L149" s="88">
        <f>'Modulo_D''Ordine_AI26'!N147</f>
        <v>0</v>
      </c>
      <c r="M149" s="88">
        <f>'Modulo_D''Ordine_AI26'!O147</f>
        <v>0</v>
      </c>
      <c r="N149" s="88">
        <f>'Modulo_D''Ordine_AI26'!P147</f>
        <v>0</v>
      </c>
      <c r="O149" s="88">
        <f>'Modulo_D''Ordine_AI26'!Q147</f>
        <v>0</v>
      </c>
      <c r="P149" s="88">
        <f>'Modulo_D''Ordine_AI26'!R147</f>
        <v>0</v>
      </c>
    </row>
    <row r="150" spans="1:16" s="14" customFormat="1" ht="29.4" thickBot="1" x14ac:dyDescent="0.35">
      <c r="A150" s="85"/>
      <c r="B150" s="87" t="str">
        <f>'Modulo_D''Ordine_AI26'!D148</f>
        <v>GAGARIN</v>
      </c>
      <c r="C150" s="88" t="str">
        <f>'Modulo_D''Ordine_AI26'!E148</f>
        <v>T-SHIRT</v>
      </c>
      <c r="D150" s="88" t="str">
        <f>'Modulo_D''Ordine_AI26'!F148</f>
        <v>CORTA</v>
      </c>
      <c r="E150" s="88" t="str">
        <f>'Modulo_D''Ordine_AI26'!G148</f>
        <v>FAIR TRADE</v>
      </c>
      <c r="F150" s="88" t="str">
        <f>'Modulo_D''Ordine_AI26'!H148</f>
        <v>BLU baltico</v>
      </c>
      <c r="G150" s="88" t="str">
        <f>'Modulo_D''Ordine_AI26'!I148</f>
        <v>bianca</v>
      </c>
      <c r="H150" s="88">
        <f>'Modulo_D''Ordine_AI26'!J148</f>
        <v>13</v>
      </c>
      <c r="I150" s="306">
        <f>+'Modulo_D''Ordine_AI26'!K148</f>
        <v>0</v>
      </c>
      <c r="J150" s="88">
        <f>'Modulo_D''Ordine_AI26'!L148</f>
        <v>0</v>
      </c>
      <c r="K150" s="88">
        <f>'Modulo_D''Ordine_AI26'!M148</f>
        <v>0</v>
      </c>
      <c r="L150" s="88">
        <f>'Modulo_D''Ordine_AI26'!N148</f>
        <v>0</v>
      </c>
      <c r="M150" s="88">
        <f>'Modulo_D''Ordine_AI26'!O148</f>
        <v>0</v>
      </c>
      <c r="N150" s="88">
        <f>'Modulo_D''Ordine_AI26'!P148</f>
        <v>0</v>
      </c>
      <c r="O150" s="88">
        <f>'Modulo_D''Ordine_AI26'!Q148</f>
        <v>0</v>
      </c>
      <c r="P150" s="88">
        <f>'Modulo_D''Ordine_AI26'!R148</f>
        <v>0</v>
      </c>
    </row>
    <row r="151" spans="1:16" s="14" customFormat="1" ht="29.4" thickBot="1" x14ac:dyDescent="0.35">
      <c r="A151" s="85"/>
      <c r="B151" s="87" t="str">
        <f>'Modulo_D''Ordine_AI26'!D149</f>
        <v>GAGARIN</v>
      </c>
      <c r="C151" s="88" t="str">
        <f>'Modulo_D''Ordine_AI26'!E149</f>
        <v>T-SHIRT</v>
      </c>
      <c r="D151" s="88" t="str">
        <f>'Modulo_D''Ordine_AI26'!F149</f>
        <v>CORTA</v>
      </c>
      <c r="E151" s="88" t="str">
        <f>'Modulo_D''Ordine_AI26'!G149</f>
        <v>FAIR TRADE</v>
      </c>
      <c r="F151" s="88" t="str">
        <f>'Modulo_D''Ordine_AI26'!H149</f>
        <v>bianco</v>
      </c>
      <c r="G151" s="88" t="str">
        <f>'Modulo_D''Ordine_AI26'!I149</f>
        <v>nero</v>
      </c>
      <c r="H151" s="88">
        <f>'Modulo_D''Ordine_AI26'!J149</f>
        <v>13</v>
      </c>
      <c r="I151" s="306">
        <f>+'Modulo_D''Ordine_AI26'!K149</f>
        <v>0</v>
      </c>
      <c r="J151" s="88">
        <f>'Modulo_D''Ordine_AI26'!L149</f>
        <v>0</v>
      </c>
      <c r="K151" s="88">
        <f>'Modulo_D''Ordine_AI26'!M149</f>
        <v>0</v>
      </c>
      <c r="L151" s="88">
        <f>'Modulo_D''Ordine_AI26'!N149</f>
        <v>0</v>
      </c>
      <c r="M151" s="88">
        <f>'Modulo_D''Ordine_AI26'!O149</f>
        <v>0</v>
      </c>
      <c r="N151" s="88">
        <f>'Modulo_D''Ordine_AI26'!P149</f>
        <v>0</v>
      </c>
      <c r="O151" s="88">
        <f>'Modulo_D''Ordine_AI26'!Q149</f>
        <v>0</v>
      </c>
      <c r="P151" s="88">
        <f>'Modulo_D''Ordine_AI26'!R149</f>
        <v>0</v>
      </c>
    </row>
    <row r="152" spans="1:16" s="14" customFormat="1" ht="29.4" thickBot="1" x14ac:dyDescent="0.35">
      <c r="A152" s="85"/>
      <c r="B152" s="87" t="str">
        <f>'Modulo_D''Ordine_AI26'!D150</f>
        <v>GAGARIN</v>
      </c>
      <c r="C152" s="88" t="str">
        <f>'Modulo_D''Ordine_AI26'!E150</f>
        <v>T-SHIRT</v>
      </c>
      <c r="D152" s="88" t="str">
        <f>'Modulo_D''Ordine_AI26'!F150</f>
        <v>CORTA</v>
      </c>
      <c r="E152" s="88" t="str">
        <f>'Modulo_D''Ordine_AI26'!G150</f>
        <v>FAIR TRADE</v>
      </c>
      <c r="F152" s="88" t="str">
        <f>'Modulo_D''Ordine_AI26'!H150</f>
        <v>nero</v>
      </c>
      <c r="G152" s="88" t="str">
        <f>'Modulo_D''Ordine_AI26'!I150</f>
        <v>bianca</v>
      </c>
      <c r="H152" s="88">
        <f>'Modulo_D''Ordine_AI26'!J150</f>
        <v>13</v>
      </c>
      <c r="I152" s="306">
        <f>+'Modulo_D''Ordine_AI26'!K150</f>
        <v>0</v>
      </c>
      <c r="J152" s="88">
        <f>'Modulo_D''Ordine_AI26'!L150</f>
        <v>0</v>
      </c>
      <c r="K152" s="88">
        <f>'Modulo_D''Ordine_AI26'!M150</f>
        <v>0</v>
      </c>
      <c r="L152" s="88">
        <f>'Modulo_D''Ordine_AI26'!N150</f>
        <v>0</v>
      </c>
      <c r="M152" s="88">
        <f>'Modulo_D''Ordine_AI26'!O150</f>
        <v>0</v>
      </c>
      <c r="N152" s="88">
        <f>'Modulo_D''Ordine_AI26'!P150</f>
        <v>0</v>
      </c>
      <c r="O152" s="88">
        <f>'Modulo_D''Ordine_AI26'!Q150</f>
        <v>0</v>
      </c>
      <c r="P152" s="88">
        <f>'Modulo_D''Ordine_AI26'!R150</f>
        <v>0</v>
      </c>
    </row>
    <row r="153" spans="1:16" s="14" customFormat="1" ht="29.4" thickBot="1" x14ac:dyDescent="0.35">
      <c r="A153" s="85"/>
      <c r="B153" s="87" t="str">
        <f>'Modulo_D''Ordine_AI26'!D151</f>
        <v>GAGARIN</v>
      </c>
      <c r="C153" s="88" t="str">
        <f>'Modulo_D''Ordine_AI26'!E151</f>
        <v>T-SHIRT</v>
      </c>
      <c r="D153" s="88" t="str">
        <f>'Modulo_D''Ordine_AI26'!F151</f>
        <v>CORTA</v>
      </c>
      <c r="E153" s="88" t="str">
        <f>'Modulo_D''Ordine_AI26'!G151</f>
        <v>FAIR TRADE</v>
      </c>
      <c r="F153" s="88" t="str">
        <f>'Modulo_D''Ordine_AI26'!H151</f>
        <v>rosso</v>
      </c>
      <c r="G153" s="88" t="str">
        <f>'Modulo_D''Ordine_AI26'!I151</f>
        <v>bianca</v>
      </c>
      <c r="H153" s="88">
        <f>'Modulo_D''Ordine_AI26'!J151</f>
        <v>13</v>
      </c>
      <c r="I153" s="306">
        <f>+'Modulo_D''Ordine_AI26'!K151</f>
        <v>0</v>
      </c>
      <c r="J153" s="88">
        <f>'Modulo_D''Ordine_AI26'!L151</f>
        <v>0</v>
      </c>
      <c r="K153" s="88">
        <f>'Modulo_D''Ordine_AI26'!M151</f>
        <v>0</v>
      </c>
      <c r="L153" s="88">
        <f>'Modulo_D''Ordine_AI26'!N151</f>
        <v>0</v>
      </c>
      <c r="M153" s="88">
        <f>'Modulo_D''Ordine_AI26'!O151</f>
        <v>0</v>
      </c>
      <c r="N153" s="88">
        <f>'Modulo_D''Ordine_AI26'!P151</f>
        <v>0</v>
      </c>
      <c r="O153" s="88">
        <f>'Modulo_D''Ordine_AI26'!Q151</f>
        <v>0</v>
      </c>
      <c r="P153" s="88">
        <f>'Modulo_D''Ordine_AI26'!R151</f>
        <v>0</v>
      </c>
    </row>
    <row r="154" spans="1:16" s="14" customFormat="1" ht="29.4" thickBot="1" x14ac:dyDescent="0.35">
      <c r="A154" s="85"/>
      <c r="B154" s="87" t="str">
        <f>'Modulo_D''Ordine_AI26'!D152</f>
        <v>GAGARIN</v>
      </c>
      <c r="C154" s="88" t="str">
        <f>'Modulo_D''Ordine_AI26'!E152</f>
        <v>T-SHIRT UNISEX</v>
      </c>
      <c r="D154" s="88" t="str">
        <f>'Modulo_D''Ordine_AI26'!F152</f>
        <v>LUNGA</v>
      </c>
      <c r="E154" s="88" t="str">
        <f>'Modulo_D''Ordine_AI26'!G152</f>
        <v>FAIR TRADE</v>
      </c>
      <c r="F154" s="88" t="str">
        <f>'Modulo_D''Ordine_AI26'!H152</f>
        <v>nero</v>
      </c>
      <c r="G154" s="88" t="str">
        <f>'Modulo_D''Ordine_AI26'!I152</f>
        <v>bianca</v>
      </c>
      <c r="H154" s="88">
        <f>'Modulo_D''Ordine_AI26'!J152</f>
        <v>16.5</v>
      </c>
      <c r="I154" s="306">
        <f>+'Modulo_D''Ordine_AI26'!K152</f>
        <v>0</v>
      </c>
      <c r="J154" s="88">
        <f>'Modulo_D''Ordine_AI26'!L152</f>
        <v>0</v>
      </c>
      <c r="K154" s="88">
        <f>'Modulo_D''Ordine_AI26'!M152</f>
        <v>0</v>
      </c>
      <c r="L154" s="88">
        <f>'Modulo_D''Ordine_AI26'!N152</f>
        <v>0</v>
      </c>
      <c r="M154" s="88">
        <f>'Modulo_D''Ordine_AI26'!O152</f>
        <v>0</v>
      </c>
      <c r="N154" s="88">
        <f>'Modulo_D''Ordine_AI26'!P152</f>
        <v>0</v>
      </c>
      <c r="O154" s="88">
        <f>'Modulo_D''Ordine_AI26'!Q152</f>
        <v>0</v>
      </c>
      <c r="P154" s="88">
        <f>'Modulo_D''Ordine_AI26'!R152</f>
        <v>0</v>
      </c>
    </row>
    <row r="155" spans="1:16" s="14" customFormat="1" ht="29.4" thickBot="1" x14ac:dyDescent="0.35">
      <c r="A155" s="85"/>
      <c r="B155" s="87" t="str">
        <f>'Modulo_D''Ordine_AI26'!D153</f>
        <v>GAGARIN</v>
      </c>
      <c r="C155" s="88" t="str">
        <f>'Modulo_D''Ordine_AI26'!E153</f>
        <v>T-SHIRT DONNA</v>
      </c>
      <c r="D155" s="88" t="str">
        <f>'Modulo_D''Ordine_AI26'!F153</f>
        <v>LUNGA</v>
      </c>
      <c r="E155" s="88" t="str">
        <f>'Modulo_D''Ordine_AI26'!G153</f>
        <v>FAIR TRADE</v>
      </c>
      <c r="F155" s="88" t="str">
        <f>'Modulo_D''Ordine_AI26'!H153</f>
        <v>nero</v>
      </c>
      <c r="G155" s="88" t="str">
        <f>'Modulo_D''Ordine_AI26'!I153</f>
        <v>bianca</v>
      </c>
      <c r="H155" s="88">
        <f>'Modulo_D''Ordine_AI26'!J153</f>
        <v>16.5</v>
      </c>
      <c r="I155" s="306">
        <f>+'Modulo_D''Ordine_AI26'!K153</f>
        <v>0</v>
      </c>
      <c r="J155" s="88">
        <f>'Modulo_D''Ordine_AI26'!L153</f>
        <v>0</v>
      </c>
      <c r="K155" s="88">
        <f>'Modulo_D''Ordine_AI26'!M153</f>
        <v>0</v>
      </c>
      <c r="L155" s="88">
        <f>'Modulo_D''Ordine_AI26'!N153</f>
        <v>0</v>
      </c>
      <c r="M155" s="88">
        <f>'Modulo_D''Ordine_AI26'!O153</f>
        <v>0</v>
      </c>
      <c r="N155" s="88">
        <f>'Modulo_D''Ordine_AI26'!P153</f>
        <v>0</v>
      </c>
      <c r="O155" s="88">
        <f>'Modulo_D''Ordine_AI26'!Q153</f>
        <v>0</v>
      </c>
      <c r="P155" s="88">
        <f>'Modulo_D''Ordine_AI26'!R153</f>
        <v>0</v>
      </c>
    </row>
    <row r="156" spans="1:16" s="14" customFormat="1" ht="15" thickBot="1" x14ac:dyDescent="0.35">
      <c r="A156" s="85"/>
      <c r="B156" s="87" t="str">
        <f>'Modulo_D''Ordine_AI26'!D154</f>
        <v>GAGARIN</v>
      </c>
      <c r="C156" s="88" t="str">
        <f>'Modulo_D''Ordine_AI26'!E154</f>
        <v>T-SHIRT</v>
      </c>
      <c r="D156" s="88" t="str">
        <f>'Modulo_D''Ordine_AI26'!F154</f>
        <v>CORTA</v>
      </c>
      <c r="E156" s="88" t="str">
        <f>'Modulo_D''Ordine_AI26'!G154</f>
        <v>BIO</v>
      </c>
      <c r="F156" s="88" t="str">
        <f>'Modulo_D''Ordine_AI26'!H154</f>
        <v>blu navy</v>
      </c>
      <c r="G156" s="88" t="str">
        <f>'Modulo_D''Ordine_AI26'!I154</f>
        <v>bianca</v>
      </c>
      <c r="H156" s="88">
        <f>'Modulo_D''Ordine_AI26'!J154</f>
        <v>10</v>
      </c>
      <c r="I156" s="306">
        <f>+'Modulo_D''Ordine_AI26'!K154</f>
        <v>0</v>
      </c>
      <c r="J156" s="88">
        <f>'Modulo_D''Ordine_AI26'!L154</f>
        <v>0</v>
      </c>
      <c r="K156" s="88">
        <f>'Modulo_D''Ordine_AI26'!M154</f>
        <v>0</v>
      </c>
      <c r="L156" s="88">
        <f>'Modulo_D''Ordine_AI26'!N154</f>
        <v>0</v>
      </c>
      <c r="M156" s="88">
        <f>'Modulo_D''Ordine_AI26'!O154</f>
        <v>0</v>
      </c>
      <c r="N156" s="88">
        <f>'Modulo_D''Ordine_AI26'!P154</f>
        <v>0</v>
      </c>
      <c r="O156" s="88">
        <f>'Modulo_D''Ordine_AI26'!Q154</f>
        <v>0</v>
      </c>
      <c r="P156" s="88">
        <f>'Modulo_D''Ordine_AI26'!R154</f>
        <v>0</v>
      </c>
    </row>
    <row r="157" spans="1:16" s="14" customFormat="1" ht="15" thickBot="1" x14ac:dyDescent="0.35">
      <c r="A157" s="85"/>
      <c r="B157" s="87" t="str">
        <f>'Modulo_D''Ordine_AI26'!D155</f>
        <v>GAGARIN</v>
      </c>
      <c r="C157" s="88" t="str">
        <f>'Modulo_D''Ordine_AI26'!E155</f>
        <v>T-SHIRT</v>
      </c>
      <c r="D157" s="88" t="str">
        <f>'Modulo_D''Ordine_AI26'!F155</f>
        <v>CORTA</v>
      </c>
      <c r="E157" s="88" t="str">
        <f>'Modulo_D''Ordine_AI26'!G155</f>
        <v>BIO</v>
      </c>
      <c r="F157" s="88" t="str">
        <f>'Modulo_D''Ordine_AI26'!H155</f>
        <v>bianco</v>
      </c>
      <c r="G157" s="88" t="str">
        <f>'Modulo_D''Ordine_AI26'!I155</f>
        <v>nero</v>
      </c>
      <c r="H157" s="88">
        <f>'Modulo_D''Ordine_AI26'!J155</f>
        <v>10</v>
      </c>
      <c r="I157" s="306">
        <f>+'Modulo_D''Ordine_AI26'!K155</f>
        <v>0</v>
      </c>
      <c r="J157" s="88">
        <f>'Modulo_D''Ordine_AI26'!L155</f>
        <v>0</v>
      </c>
      <c r="K157" s="88">
        <f>'Modulo_D''Ordine_AI26'!M155</f>
        <v>0</v>
      </c>
      <c r="L157" s="88">
        <f>'Modulo_D''Ordine_AI26'!N155</f>
        <v>0</v>
      </c>
      <c r="M157" s="88">
        <f>'Modulo_D''Ordine_AI26'!O155</f>
        <v>0</v>
      </c>
      <c r="N157" s="88">
        <f>'Modulo_D''Ordine_AI26'!P155</f>
        <v>0</v>
      </c>
      <c r="O157" s="88">
        <f>'Modulo_D''Ordine_AI26'!Q155</f>
        <v>0</v>
      </c>
      <c r="P157" s="88">
        <f>'Modulo_D''Ordine_AI26'!R155</f>
        <v>0</v>
      </c>
    </row>
    <row r="158" spans="1:16" s="14" customFormat="1" ht="15" thickBot="1" x14ac:dyDescent="0.35">
      <c r="A158" s="85"/>
      <c r="B158" s="87" t="str">
        <f>'Modulo_D''Ordine_AI26'!D156</f>
        <v>GAGARIN</v>
      </c>
      <c r="C158" s="88" t="str">
        <f>'Modulo_D''Ordine_AI26'!E156</f>
        <v>T-SHIRT</v>
      </c>
      <c r="D158" s="88" t="str">
        <f>'Modulo_D''Ordine_AI26'!F156</f>
        <v>CORTA</v>
      </c>
      <c r="E158" s="88" t="str">
        <f>'Modulo_D''Ordine_AI26'!G156</f>
        <v>BIO</v>
      </c>
      <c r="F158" s="88" t="str">
        <f>'Modulo_D''Ordine_AI26'!H156</f>
        <v>nero</v>
      </c>
      <c r="G158" s="88" t="str">
        <f>'Modulo_D''Ordine_AI26'!I156</f>
        <v>bianca</v>
      </c>
      <c r="H158" s="88">
        <f>'Modulo_D''Ordine_AI26'!J156</f>
        <v>10</v>
      </c>
      <c r="I158" s="306">
        <f>+'Modulo_D''Ordine_AI26'!K156</f>
        <v>0</v>
      </c>
      <c r="J158" s="88">
        <f>'Modulo_D''Ordine_AI26'!L156</f>
        <v>0</v>
      </c>
      <c r="K158" s="88">
        <f>'Modulo_D''Ordine_AI26'!M156</f>
        <v>0</v>
      </c>
      <c r="L158" s="88">
        <f>'Modulo_D''Ordine_AI26'!N156</f>
        <v>0</v>
      </c>
      <c r="M158" s="88">
        <f>'Modulo_D''Ordine_AI26'!O156</f>
        <v>0</v>
      </c>
      <c r="N158" s="88">
        <f>'Modulo_D''Ordine_AI26'!P156</f>
        <v>0</v>
      </c>
      <c r="O158" s="88">
        <f>'Modulo_D''Ordine_AI26'!Q156</f>
        <v>0</v>
      </c>
      <c r="P158" s="88">
        <f>'Modulo_D''Ordine_AI26'!R156</f>
        <v>0</v>
      </c>
    </row>
    <row r="159" spans="1:16" s="14" customFormat="1" ht="15" thickBot="1" x14ac:dyDescent="0.35">
      <c r="A159" s="85"/>
      <c r="B159" s="87" t="str">
        <f>'Modulo_D''Ordine_AI26'!D157</f>
        <v>GAGARIN</v>
      </c>
      <c r="C159" s="88" t="str">
        <f>'Modulo_D''Ordine_AI26'!E157</f>
        <v>T-SHIRT</v>
      </c>
      <c r="D159" s="88" t="str">
        <f>'Modulo_D''Ordine_AI26'!F157</f>
        <v>CORTA</v>
      </c>
      <c r="E159" s="88" t="str">
        <f>'Modulo_D''Ordine_AI26'!G157</f>
        <v>BIO</v>
      </c>
      <c r="F159" s="88" t="str">
        <f>'Modulo_D''Ordine_AI26'!H157</f>
        <v>rosso</v>
      </c>
      <c r="G159" s="88" t="str">
        <f>'Modulo_D''Ordine_AI26'!I157</f>
        <v>bianca</v>
      </c>
      <c r="H159" s="88">
        <f>'Modulo_D''Ordine_AI26'!J157</f>
        <v>10</v>
      </c>
      <c r="I159" s="306">
        <f>+'Modulo_D''Ordine_AI26'!K157</f>
        <v>0</v>
      </c>
      <c r="J159" s="88">
        <f>'Modulo_D''Ordine_AI26'!L157</f>
        <v>0</v>
      </c>
      <c r="K159" s="88">
        <f>'Modulo_D''Ordine_AI26'!M157</f>
        <v>0</v>
      </c>
      <c r="L159" s="88">
        <f>'Modulo_D''Ordine_AI26'!N157</f>
        <v>0</v>
      </c>
      <c r="M159" s="88">
        <f>'Modulo_D''Ordine_AI26'!O157</f>
        <v>0</v>
      </c>
      <c r="N159" s="88">
        <f>'Modulo_D''Ordine_AI26'!P157</f>
        <v>0</v>
      </c>
      <c r="O159" s="88">
        <f>'Modulo_D''Ordine_AI26'!Q157</f>
        <v>0</v>
      </c>
      <c r="P159" s="88">
        <f>'Modulo_D''Ordine_AI26'!R157</f>
        <v>0</v>
      </c>
    </row>
    <row r="160" spans="1:16" s="14" customFormat="1" ht="29.4" thickBot="1" x14ac:dyDescent="0.35">
      <c r="A160" s="150"/>
      <c r="B160" s="87" t="str">
        <f>'Modulo_D''Ordine_AI26'!D158</f>
        <v>I'M ORGANIC</v>
      </c>
      <c r="C160" s="88" t="str">
        <f>'Modulo_D''Ordine_AI26'!E158</f>
        <v>T-SHIRT</v>
      </c>
      <c r="D160" s="88" t="str">
        <f>'Modulo_D''Ordine_AI26'!F158</f>
        <v>CORTA</v>
      </c>
      <c r="E160" s="88" t="str">
        <f>'Modulo_D''Ordine_AI26'!G158</f>
        <v>FAIR TRADE</v>
      </c>
      <c r="F160" s="88" t="str">
        <f>'Modulo_D''Ordine_AI26'!H158</f>
        <v>BLU baltico</v>
      </c>
      <c r="G160" s="88" t="str">
        <f>'Modulo_D''Ordine_AI26'!I158</f>
        <v>bianca/verde</v>
      </c>
      <c r="H160" s="88">
        <f>'Modulo_D''Ordine_AI26'!J158</f>
        <v>13</v>
      </c>
      <c r="I160" s="306">
        <f>+'Modulo_D''Ordine_AI26'!K158</f>
        <v>0</v>
      </c>
      <c r="J160" s="88">
        <f>'Modulo_D''Ordine_AI26'!L158</f>
        <v>0</v>
      </c>
      <c r="K160" s="88">
        <f>'Modulo_D''Ordine_AI26'!M158</f>
        <v>0</v>
      </c>
      <c r="L160" s="88">
        <f>'Modulo_D''Ordine_AI26'!N158</f>
        <v>0</v>
      </c>
      <c r="M160" s="88">
        <f>'Modulo_D''Ordine_AI26'!O158</f>
        <v>0</v>
      </c>
      <c r="N160" s="88">
        <f>'Modulo_D''Ordine_AI26'!P158</f>
        <v>0</v>
      </c>
      <c r="O160" s="88">
        <f>'Modulo_D''Ordine_AI26'!Q158</f>
        <v>0</v>
      </c>
      <c r="P160" s="88">
        <f>'Modulo_D''Ordine_AI26'!R158</f>
        <v>0</v>
      </c>
    </row>
    <row r="161" spans="1:16" s="14" customFormat="1" ht="29.4" thickBot="1" x14ac:dyDescent="0.35">
      <c r="A161" s="150"/>
      <c r="B161" s="87" t="str">
        <f>'Modulo_D''Ordine_AI26'!D159</f>
        <v>I'M ORGANIC</v>
      </c>
      <c r="C161" s="88" t="str">
        <f>'Modulo_D''Ordine_AI26'!E159</f>
        <v>T-SHIRT</v>
      </c>
      <c r="D161" s="88" t="str">
        <f>'Modulo_D''Ordine_AI26'!F159</f>
        <v>CORTA</v>
      </c>
      <c r="E161" s="88" t="str">
        <f>'Modulo_D''Ordine_AI26'!G159</f>
        <v>FAIR TRADE</v>
      </c>
      <c r="F161" s="88" t="str">
        <f>'Modulo_D''Ordine_AI26'!H159</f>
        <v>bianco</v>
      </c>
      <c r="G161" s="88" t="str">
        <f>'Modulo_D''Ordine_AI26'!I159</f>
        <v>nero/verde</v>
      </c>
      <c r="H161" s="88">
        <f>'Modulo_D''Ordine_AI26'!J159</f>
        <v>13</v>
      </c>
      <c r="I161" s="306">
        <f>+'Modulo_D''Ordine_AI26'!K159</f>
        <v>0</v>
      </c>
      <c r="J161" s="88">
        <f>'Modulo_D''Ordine_AI26'!L159</f>
        <v>0</v>
      </c>
      <c r="K161" s="88">
        <f>'Modulo_D''Ordine_AI26'!M159</f>
        <v>0</v>
      </c>
      <c r="L161" s="88">
        <f>'Modulo_D''Ordine_AI26'!N159</f>
        <v>0</v>
      </c>
      <c r="M161" s="88">
        <f>'Modulo_D''Ordine_AI26'!O159</f>
        <v>0</v>
      </c>
      <c r="N161" s="88">
        <f>'Modulo_D''Ordine_AI26'!P159</f>
        <v>0</v>
      </c>
      <c r="O161" s="88">
        <f>'Modulo_D''Ordine_AI26'!Q159</f>
        <v>0</v>
      </c>
      <c r="P161" s="88">
        <f>'Modulo_D''Ordine_AI26'!R159</f>
        <v>0</v>
      </c>
    </row>
    <row r="162" spans="1:16" s="14" customFormat="1" ht="29.4" thickBot="1" x14ac:dyDescent="0.35">
      <c r="A162" s="150"/>
      <c r="B162" s="87" t="str">
        <f>'Modulo_D''Ordine_AI26'!D160</f>
        <v>I'M ORGANIC</v>
      </c>
      <c r="C162" s="88" t="str">
        <f>'Modulo_D''Ordine_AI26'!E160</f>
        <v>T-SHIRT</v>
      </c>
      <c r="D162" s="88" t="str">
        <f>'Modulo_D''Ordine_AI26'!F160</f>
        <v>CORTA</v>
      </c>
      <c r="E162" s="88" t="str">
        <f>'Modulo_D''Ordine_AI26'!G160</f>
        <v>FAIR TRADE</v>
      </c>
      <c r="F162" s="88" t="str">
        <f>'Modulo_D''Ordine_AI26'!H160</f>
        <v>nero</v>
      </c>
      <c r="G162" s="88" t="str">
        <f>'Modulo_D''Ordine_AI26'!I160</f>
        <v>bianca/verde</v>
      </c>
      <c r="H162" s="88">
        <f>'Modulo_D''Ordine_AI26'!J160</f>
        <v>13</v>
      </c>
      <c r="I162" s="306">
        <f>+'Modulo_D''Ordine_AI26'!K160</f>
        <v>0</v>
      </c>
      <c r="J162" s="88">
        <f>'Modulo_D''Ordine_AI26'!L160</f>
        <v>0</v>
      </c>
      <c r="K162" s="88">
        <f>'Modulo_D''Ordine_AI26'!M160</f>
        <v>0</v>
      </c>
      <c r="L162" s="88">
        <f>'Modulo_D''Ordine_AI26'!N160</f>
        <v>0</v>
      </c>
      <c r="M162" s="88">
        <f>'Modulo_D''Ordine_AI26'!O160</f>
        <v>0</v>
      </c>
      <c r="N162" s="88">
        <f>'Modulo_D''Ordine_AI26'!P160</f>
        <v>0</v>
      </c>
      <c r="O162" s="88">
        <f>'Modulo_D''Ordine_AI26'!Q160</f>
        <v>0</v>
      </c>
      <c r="P162" s="88">
        <f>'Modulo_D''Ordine_AI26'!R160</f>
        <v>0</v>
      </c>
    </row>
    <row r="163" spans="1:16" s="14" customFormat="1" ht="29.4" thickBot="1" x14ac:dyDescent="0.35">
      <c r="A163" s="150"/>
      <c r="B163" s="87" t="str">
        <f>'Modulo_D''Ordine_AI26'!D161</f>
        <v>I'M ORGANIC</v>
      </c>
      <c r="C163" s="88" t="str">
        <f>'Modulo_D''Ordine_AI26'!E161</f>
        <v>T-SHIRT</v>
      </c>
      <c r="D163" s="88" t="str">
        <f>'Modulo_D''Ordine_AI26'!F161</f>
        <v>CORTA</v>
      </c>
      <c r="E163" s="88" t="str">
        <f>'Modulo_D''Ordine_AI26'!G161</f>
        <v>FAIR TRADE</v>
      </c>
      <c r="F163" s="88" t="str">
        <f>'Modulo_D''Ordine_AI26'!H161</f>
        <v>rosso</v>
      </c>
      <c r="G163" s="88" t="str">
        <f>'Modulo_D''Ordine_AI26'!I161</f>
        <v>bianca/verde</v>
      </c>
      <c r="H163" s="88">
        <f>'Modulo_D''Ordine_AI26'!J161</f>
        <v>13</v>
      </c>
      <c r="I163" s="306">
        <f>+'Modulo_D''Ordine_AI26'!K161</f>
        <v>0</v>
      </c>
      <c r="J163" s="88">
        <f>'Modulo_D''Ordine_AI26'!L161</f>
        <v>0</v>
      </c>
      <c r="K163" s="88">
        <f>'Modulo_D''Ordine_AI26'!M161</f>
        <v>0</v>
      </c>
      <c r="L163" s="88">
        <f>'Modulo_D''Ordine_AI26'!N161</f>
        <v>0</v>
      </c>
      <c r="M163" s="88">
        <f>'Modulo_D''Ordine_AI26'!O161</f>
        <v>0</v>
      </c>
      <c r="N163" s="88">
        <f>'Modulo_D''Ordine_AI26'!P161</f>
        <v>0</v>
      </c>
      <c r="O163" s="88">
        <f>'Modulo_D''Ordine_AI26'!Q161</f>
        <v>0</v>
      </c>
      <c r="P163" s="88">
        <f>'Modulo_D''Ordine_AI26'!R161</f>
        <v>0</v>
      </c>
    </row>
    <row r="164" spans="1:16" s="14" customFormat="1" ht="29.4" thickBot="1" x14ac:dyDescent="0.35">
      <c r="A164" s="150"/>
      <c r="B164" s="87" t="str">
        <f>'Modulo_D''Ordine_AI26'!D162</f>
        <v>I'M ORGANIC</v>
      </c>
      <c r="C164" s="88" t="str">
        <f>'Modulo_D''Ordine_AI26'!E162</f>
        <v>T-SHIRT UNISEX</v>
      </c>
      <c r="D164" s="88" t="str">
        <f>'Modulo_D''Ordine_AI26'!F162</f>
        <v>LUNGA</v>
      </c>
      <c r="E164" s="88" t="str">
        <f>'Modulo_D''Ordine_AI26'!G162</f>
        <v>FAIR TRADE</v>
      </c>
      <c r="F164" s="88" t="str">
        <f>'Modulo_D''Ordine_AI26'!H162</f>
        <v>nero</v>
      </c>
      <c r="G164" s="88" t="str">
        <f>'Modulo_D''Ordine_AI26'!I162</f>
        <v>bianca/verde</v>
      </c>
      <c r="H164" s="88">
        <f>'Modulo_D''Ordine_AI26'!J162</f>
        <v>16.5</v>
      </c>
      <c r="I164" s="306">
        <f>+'Modulo_D''Ordine_AI26'!K162</f>
        <v>0</v>
      </c>
      <c r="J164" s="88">
        <f>'Modulo_D''Ordine_AI26'!L162</f>
        <v>0</v>
      </c>
      <c r="K164" s="88">
        <f>'Modulo_D''Ordine_AI26'!M162</f>
        <v>0</v>
      </c>
      <c r="L164" s="88">
        <f>'Modulo_D''Ordine_AI26'!N162</f>
        <v>0</v>
      </c>
      <c r="M164" s="88">
        <f>'Modulo_D''Ordine_AI26'!O162</f>
        <v>0</v>
      </c>
      <c r="N164" s="88">
        <f>'Modulo_D''Ordine_AI26'!P162</f>
        <v>0</v>
      </c>
      <c r="O164" s="88">
        <f>'Modulo_D''Ordine_AI26'!Q162</f>
        <v>0</v>
      </c>
      <c r="P164" s="88">
        <f>'Modulo_D''Ordine_AI26'!R162</f>
        <v>0</v>
      </c>
    </row>
    <row r="165" spans="1:16" s="14" customFormat="1" ht="29.4" thickBot="1" x14ac:dyDescent="0.35">
      <c r="A165" s="150"/>
      <c r="B165" s="87" t="str">
        <f>'Modulo_D''Ordine_AI26'!D163</f>
        <v>I'M ORGANIC</v>
      </c>
      <c r="C165" s="88" t="str">
        <f>'Modulo_D''Ordine_AI26'!E163</f>
        <v>T-SHIRT DONNA</v>
      </c>
      <c r="D165" s="88" t="str">
        <f>'Modulo_D''Ordine_AI26'!F163</f>
        <v>LUNGA</v>
      </c>
      <c r="E165" s="88" t="str">
        <f>'Modulo_D''Ordine_AI26'!G163</f>
        <v>FAIR TRADE</v>
      </c>
      <c r="F165" s="88" t="str">
        <f>'Modulo_D''Ordine_AI26'!H163</f>
        <v>nero</v>
      </c>
      <c r="G165" s="88" t="str">
        <f>'Modulo_D''Ordine_AI26'!I163</f>
        <v>bianca/verde</v>
      </c>
      <c r="H165" s="88">
        <f>'Modulo_D''Ordine_AI26'!J163</f>
        <v>16.5</v>
      </c>
      <c r="I165" s="306">
        <f>+'Modulo_D''Ordine_AI26'!K163</f>
        <v>0</v>
      </c>
      <c r="J165" s="88">
        <f>'Modulo_D''Ordine_AI26'!L163</f>
        <v>0</v>
      </c>
      <c r="K165" s="88">
        <f>'Modulo_D''Ordine_AI26'!M163</f>
        <v>0</v>
      </c>
      <c r="L165" s="88">
        <f>'Modulo_D''Ordine_AI26'!N163</f>
        <v>0</v>
      </c>
      <c r="M165" s="88">
        <f>'Modulo_D''Ordine_AI26'!O163</f>
        <v>0</v>
      </c>
      <c r="N165" s="88">
        <f>'Modulo_D''Ordine_AI26'!P163</f>
        <v>0</v>
      </c>
      <c r="O165" s="88">
        <f>'Modulo_D''Ordine_AI26'!Q163</f>
        <v>0</v>
      </c>
      <c r="P165" s="88">
        <f>'Modulo_D''Ordine_AI26'!R163</f>
        <v>0</v>
      </c>
    </row>
    <row r="166" spans="1:16" s="14" customFormat="1" ht="29.4" thickBot="1" x14ac:dyDescent="0.35">
      <c r="A166" s="150"/>
      <c r="B166" s="87" t="str">
        <f>'Modulo_D''Ordine_AI26'!D164</f>
        <v>I'M ORGANIC</v>
      </c>
      <c r="C166" s="88" t="str">
        <f>'Modulo_D''Ordine_AI26'!E164</f>
        <v>T-SHIRT</v>
      </c>
      <c r="D166" s="88" t="str">
        <f>'Modulo_D''Ordine_AI26'!F164</f>
        <v>CORTA</v>
      </c>
      <c r="E166" s="88" t="str">
        <f>'Modulo_D''Ordine_AI26'!G164</f>
        <v>BIO</v>
      </c>
      <c r="F166" s="88" t="str">
        <f>'Modulo_D''Ordine_AI26'!H164</f>
        <v>blu navy</v>
      </c>
      <c r="G166" s="88" t="str">
        <f>'Modulo_D''Ordine_AI26'!I164</f>
        <v>bianca/verde</v>
      </c>
      <c r="H166" s="88">
        <f>'Modulo_D''Ordine_AI26'!J164</f>
        <v>10</v>
      </c>
      <c r="I166" s="306">
        <f>+'Modulo_D''Ordine_AI26'!K164</f>
        <v>0</v>
      </c>
      <c r="J166" s="88">
        <f>'Modulo_D''Ordine_AI26'!L164</f>
        <v>0</v>
      </c>
      <c r="K166" s="88">
        <f>'Modulo_D''Ordine_AI26'!M164</f>
        <v>0</v>
      </c>
      <c r="L166" s="88">
        <f>'Modulo_D''Ordine_AI26'!N164</f>
        <v>0</v>
      </c>
      <c r="M166" s="88">
        <f>'Modulo_D''Ordine_AI26'!O164</f>
        <v>0</v>
      </c>
      <c r="N166" s="88">
        <f>'Modulo_D''Ordine_AI26'!P164</f>
        <v>0</v>
      </c>
      <c r="O166" s="88">
        <f>'Modulo_D''Ordine_AI26'!Q164</f>
        <v>0</v>
      </c>
      <c r="P166" s="88">
        <f>'Modulo_D''Ordine_AI26'!R164</f>
        <v>0</v>
      </c>
    </row>
    <row r="167" spans="1:16" s="14" customFormat="1" ht="29.4" thickBot="1" x14ac:dyDescent="0.35">
      <c r="A167" s="150"/>
      <c r="B167" s="87" t="str">
        <f>'Modulo_D''Ordine_AI26'!D165</f>
        <v>I'M ORGANIC</v>
      </c>
      <c r="C167" s="88" t="str">
        <f>'Modulo_D''Ordine_AI26'!E165</f>
        <v>T-SHIRT</v>
      </c>
      <c r="D167" s="88" t="str">
        <f>'Modulo_D''Ordine_AI26'!F165</f>
        <v>CORTA</v>
      </c>
      <c r="E167" s="88" t="str">
        <f>'Modulo_D''Ordine_AI26'!G165</f>
        <v>BIO</v>
      </c>
      <c r="F167" s="88" t="str">
        <f>'Modulo_D''Ordine_AI26'!H165</f>
        <v>bianco</v>
      </c>
      <c r="G167" s="88" t="str">
        <f>'Modulo_D''Ordine_AI26'!I165</f>
        <v>nero/verde</v>
      </c>
      <c r="H167" s="88">
        <f>'Modulo_D''Ordine_AI26'!J165</f>
        <v>10</v>
      </c>
      <c r="I167" s="306">
        <f>+'Modulo_D''Ordine_AI26'!K165</f>
        <v>0</v>
      </c>
      <c r="J167" s="88">
        <f>'Modulo_D''Ordine_AI26'!L165</f>
        <v>0</v>
      </c>
      <c r="K167" s="88">
        <f>'Modulo_D''Ordine_AI26'!M165</f>
        <v>0</v>
      </c>
      <c r="L167" s="88">
        <f>'Modulo_D''Ordine_AI26'!N165</f>
        <v>0</v>
      </c>
      <c r="M167" s="88">
        <f>'Modulo_D''Ordine_AI26'!O165</f>
        <v>0</v>
      </c>
      <c r="N167" s="88">
        <f>'Modulo_D''Ordine_AI26'!P165</f>
        <v>0</v>
      </c>
      <c r="O167" s="88">
        <f>'Modulo_D''Ordine_AI26'!Q165</f>
        <v>0</v>
      </c>
      <c r="P167" s="88">
        <f>'Modulo_D''Ordine_AI26'!R165</f>
        <v>0</v>
      </c>
    </row>
    <row r="168" spans="1:16" s="14" customFormat="1" ht="29.4" thickBot="1" x14ac:dyDescent="0.35">
      <c r="A168" s="150"/>
      <c r="B168" s="87" t="str">
        <f>'Modulo_D''Ordine_AI26'!D166</f>
        <v>I'M ORGANIC</v>
      </c>
      <c r="C168" s="88" t="str">
        <f>'Modulo_D''Ordine_AI26'!E166</f>
        <v>T-SHIRT</v>
      </c>
      <c r="D168" s="88" t="str">
        <f>'Modulo_D''Ordine_AI26'!F166</f>
        <v>CORTA</v>
      </c>
      <c r="E168" s="88" t="str">
        <f>'Modulo_D''Ordine_AI26'!G166</f>
        <v>BIO</v>
      </c>
      <c r="F168" s="88" t="str">
        <f>'Modulo_D''Ordine_AI26'!H166</f>
        <v>nero</v>
      </c>
      <c r="G168" s="88" t="str">
        <f>'Modulo_D''Ordine_AI26'!I166</f>
        <v>bianca/verde</v>
      </c>
      <c r="H168" s="88">
        <f>'Modulo_D''Ordine_AI26'!J166</f>
        <v>10</v>
      </c>
      <c r="I168" s="306">
        <f>+'Modulo_D''Ordine_AI26'!K166</f>
        <v>0</v>
      </c>
      <c r="J168" s="88">
        <f>'Modulo_D''Ordine_AI26'!L166</f>
        <v>0</v>
      </c>
      <c r="K168" s="88">
        <f>'Modulo_D''Ordine_AI26'!M166</f>
        <v>0</v>
      </c>
      <c r="L168" s="88">
        <f>'Modulo_D''Ordine_AI26'!N166</f>
        <v>0</v>
      </c>
      <c r="M168" s="88">
        <f>'Modulo_D''Ordine_AI26'!O166</f>
        <v>0</v>
      </c>
      <c r="N168" s="88">
        <f>'Modulo_D''Ordine_AI26'!P166</f>
        <v>0</v>
      </c>
      <c r="O168" s="88">
        <f>'Modulo_D''Ordine_AI26'!Q166</f>
        <v>0</v>
      </c>
      <c r="P168" s="88">
        <f>'Modulo_D''Ordine_AI26'!R166</f>
        <v>0</v>
      </c>
    </row>
    <row r="169" spans="1:16" s="14" customFormat="1" ht="29.4" thickBot="1" x14ac:dyDescent="0.35">
      <c r="A169" s="150"/>
      <c r="B169" s="87" t="str">
        <f>'Modulo_D''Ordine_AI26'!D167</f>
        <v>I'M ORGANIC</v>
      </c>
      <c r="C169" s="88" t="str">
        <f>'Modulo_D''Ordine_AI26'!E167</f>
        <v>T-SHIRT</v>
      </c>
      <c r="D169" s="88" t="str">
        <f>'Modulo_D''Ordine_AI26'!F167</f>
        <v>CORTA</v>
      </c>
      <c r="E169" s="88" t="str">
        <f>'Modulo_D''Ordine_AI26'!G167</f>
        <v>BIO</v>
      </c>
      <c r="F169" s="88" t="str">
        <f>'Modulo_D''Ordine_AI26'!H167</f>
        <v>rosso</v>
      </c>
      <c r="G169" s="88" t="str">
        <f>'Modulo_D''Ordine_AI26'!I167</f>
        <v>bianca/verde</v>
      </c>
      <c r="H169" s="88">
        <f>'Modulo_D''Ordine_AI26'!J167</f>
        <v>10</v>
      </c>
      <c r="I169" s="306">
        <f>+'Modulo_D''Ordine_AI26'!K167</f>
        <v>0</v>
      </c>
      <c r="J169" s="88">
        <f>'Modulo_D''Ordine_AI26'!L167</f>
        <v>0</v>
      </c>
      <c r="K169" s="88">
        <f>'Modulo_D''Ordine_AI26'!M167</f>
        <v>0</v>
      </c>
      <c r="L169" s="88">
        <f>'Modulo_D''Ordine_AI26'!N167</f>
        <v>0</v>
      </c>
      <c r="M169" s="88">
        <f>'Modulo_D''Ordine_AI26'!O167</f>
        <v>0</v>
      </c>
      <c r="N169" s="88">
        <f>'Modulo_D''Ordine_AI26'!P167</f>
        <v>0</v>
      </c>
      <c r="O169" s="88">
        <f>'Modulo_D''Ordine_AI26'!Q167</f>
        <v>0</v>
      </c>
      <c r="P169" s="88">
        <f>'Modulo_D''Ordine_AI26'!R167</f>
        <v>0</v>
      </c>
    </row>
    <row r="170" spans="1:16" s="14" customFormat="1" ht="29.4" thickBot="1" x14ac:dyDescent="0.35">
      <c r="A170" s="150"/>
      <c r="B170" s="87" t="str">
        <f>'Modulo_D''Ordine_AI26'!D168</f>
        <v>HARING</v>
      </c>
      <c r="C170" s="88" t="str">
        <f>'Modulo_D''Ordine_AI26'!E168</f>
        <v>T-SHIRT</v>
      </c>
      <c r="D170" s="88" t="str">
        <f>'Modulo_D''Ordine_AI26'!F168</f>
        <v>CORTA</v>
      </c>
      <c r="E170" s="88" t="str">
        <f>'Modulo_D''Ordine_AI26'!G168</f>
        <v>FAIR TRADE</v>
      </c>
      <c r="F170" s="88" t="str">
        <f>'Modulo_D''Ordine_AI26'!H168</f>
        <v>BLU baltico</v>
      </c>
      <c r="G170" s="88" t="str">
        <f>'Modulo_D''Ordine_AI26'!I168</f>
        <v>bianca</v>
      </c>
      <c r="H170" s="88">
        <f>'Modulo_D''Ordine_AI26'!J168</f>
        <v>13</v>
      </c>
      <c r="I170" s="306">
        <f>+'Modulo_D''Ordine_AI26'!K168</f>
        <v>0</v>
      </c>
      <c r="J170" s="88">
        <f>'Modulo_D''Ordine_AI26'!L168</f>
        <v>0</v>
      </c>
      <c r="K170" s="88">
        <f>'Modulo_D''Ordine_AI26'!M168</f>
        <v>0</v>
      </c>
      <c r="L170" s="88">
        <f>'Modulo_D''Ordine_AI26'!N168</f>
        <v>0</v>
      </c>
      <c r="M170" s="88">
        <f>'Modulo_D''Ordine_AI26'!O168</f>
        <v>0</v>
      </c>
      <c r="N170" s="88">
        <f>'Modulo_D''Ordine_AI26'!P168</f>
        <v>0</v>
      </c>
      <c r="O170" s="88">
        <f>'Modulo_D''Ordine_AI26'!Q168</f>
        <v>0</v>
      </c>
      <c r="P170" s="88">
        <f>'Modulo_D''Ordine_AI26'!R168</f>
        <v>0</v>
      </c>
    </row>
    <row r="171" spans="1:16" s="14" customFormat="1" ht="29.4" thickBot="1" x14ac:dyDescent="0.35">
      <c r="A171" s="150"/>
      <c r="B171" s="87" t="str">
        <f>'Modulo_D''Ordine_AI26'!D169</f>
        <v>HARING</v>
      </c>
      <c r="C171" s="88" t="str">
        <f>'Modulo_D''Ordine_AI26'!E169</f>
        <v>T-SHIRT</v>
      </c>
      <c r="D171" s="88" t="str">
        <f>'Modulo_D''Ordine_AI26'!F169</f>
        <v>CORTA</v>
      </c>
      <c r="E171" s="88" t="str">
        <f>'Modulo_D''Ordine_AI26'!G169</f>
        <v>FAIR TRADE</v>
      </c>
      <c r="F171" s="88" t="str">
        <f>'Modulo_D''Ordine_AI26'!H169</f>
        <v>bianco</v>
      </c>
      <c r="G171" s="88" t="str">
        <f>'Modulo_D''Ordine_AI26'!I169</f>
        <v>arcobaleno</v>
      </c>
      <c r="H171" s="88">
        <f>'Modulo_D''Ordine_AI26'!J169</f>
        <v>13</v>
      </c>
      <c r="I171" s="306">
        <f>+'Modulo_D''Ordine_AI26'!K169</f>
        <v>0</v>
      </c>
      <c r="J171" s="88">
        <f>'Modulo_D''Ordine_AI26'!L169</f>
        <v>0</v>
      </c>
      <c r="K171" s="88">
        <f>'Modulo_D''Ordine_AI26'!M169</f>
        <v>0</v>
      </c>
      <c r="L171" s="88">
        <f>'Modulo_D''Ordine_AI26'!N169</f>
        <v>0</v>
      </c>
      <c r="M171" s="88">
        <f>'Modulo_D''Ordine_AI26'!O169</f>
        <v>0</v>
      </c>
      <c r="N171" s="88">
        <f>'Modulo_D''Ordine_AI26'!P169</f>
        <v>0</v>
      </c>
      <c r="O171" s="88">
        <f>'Modulo_D''Ordine_AI26'!Q169</f>
        <v>0</v>
      </c>
      <c r="P171" s="88">
        <f>'Modulo_D''Ordine_AI26'!R169</f>
        <v>0</v>
      </c>
    </row>
    <row r="172" spans="1:16" s="14" customFormat="1" ht="29.4" thickBot="1" x14ac:dyDescent="0.35">
      <c r="A172" s="150"/>
      <c r="B172" s="87" t="str">
        <f>'Modulo_D''Ordine_AI26'!D170</f>
        <v>HARING</v>
      </c>
      <c r="C172" s="88" t="str">
        <f>'Modulo_D''Ordine_AI26'!E170</f>
        <v>T-SHIRT</v>
      </c>
      <c r="D172" s="88" t="str">
        <f>'Modulo_D''Ordine_AI26'!F170</f>
        <v>CORTA</v>
      </c>
      <c r="E172" s="88" t="str">
        <f>'Modulo_D''Ordine_AI26'!G170</f>
        <v>FAIR TRADE</v>
      </c>
      <c r="F172" s="88" t="str">
        <f>'Modulo_D''Ordine_AI26'!H170</f>
        <v>nero</v>
      </c>
      <c r="G172" s="88" t="str">
        <f>'Modulo_D''Ordine_AI26'!I170</f>
        <v>bianca</v>
      </c>
      <c r="H172" s="88">
        <f>'Modulo_D''Ordine_AI26'!J170</f>
        <v>13</v>
      </c>
      <c r="I172" s="306">
        <f>+'Modulo_D''Ordine_AI26'!K170</f>
        <v>0</v>
      </c>
      <c r="J172" s="88">
        <f>'Modulo_D''Ordine_AI26'!L170</f>
        <v>0</v>
      </c>
      <c r="K172" s="88">
        <f>'Modulo_D''Ordine_AI26'!M170</f>
        <v>0</v>
      </c>
      <c r="L172" s="88">
        <f>'Modulo_D''Ordine_AI26'!N170</f>
        <v>0</v>
      </c>
      <c r="M172" s="88">
        <f>'Modulo_D''Ordine_AI26'!O170</f>
        <v>0</v>
      </c>
      <c r="N172" s="88">
        <f>'Modulo_D''Ordine_AI26'!P170</f>
        <v>0</v>
      </c>
      <c r="O172" s="88">
        <f>'Modulo_D''Ordine_AI26'!Q170</f>
        <v>0</v>
      </c>
      <c r="P172" s="88">
        <f>'Modulo_D''Ordine_AI26'!R170</f>
        <v>0</v>
      </c>
    </row>
    <row r="173" spans="1:16" s="14" customFormat="1" ht="29.4" thickBot="1" x14ac:dyDescent="0.35">
      <c r="A173" s="150"/>
      <c r="B173" s="87" t="str">
        <f>'Modulo_D''Ordine_AI26'!D171</f>
        <v>HARING</v>
      </c>
      <c r="C173" s="88" t="str">
        <f>'Modulo_D''Ordine_AI26'!E171</f>
        <v>T-SHIRT</v>
      </c>
      <c r="D173" s="88" t="str">
        <f>'Modulo_D''Ordine_AI26'!F171</f>
        <v>CORTA</v>
      </c>
      <c r="E173" s="88" t="str">
        <f>'Modulo_D''Ordine_AI26'!G171</f>
        <v>FAIR TRADE</v>
      </c>
      <c r="F173" s="88" t="str">
        <f>'Modulo_D''Ordine_AI26'!H171</f>
        <v>rosso</v>
      </c>
      <c r="G173" s="88" t="str">
        <f>'Modulo_D''Ordine_AI26'!I171</f>
        <v>bianca</v>
      </c>
      <c r="H173" s="88">
        <f>'Modulo_D''Ordine_AI26'!J171</f>
        <v>13</v>
      </c>
      <c r="I173" s="306">
        <f>+'Modulo_D''Ordine_AI26'!K171</f>
        <v>0</v>
      </c>
      <c r="J173" s="88">
        <f>'Modulo_D''Ordine_AI26'!L171</f>
        <v>0</v>
      </c>
      <c r="K173" s="88">
        <f>'Modulo_D''Ordine_AI26'!M171</f>
        <v>0</v>
      </c>
      <c r="L173" s="88">
        <f>'Modulo_D''Ordine_AI26'!N171</f>
        <v>0</v>
      </c>
      <c r="M173" s="88">
        <f>'Modulo_D''Ordine_AI26'!O171</f>
        <v>0</v>
      </c>
      <c r="N173" s="88">
        <f>'Modulo_D''Ordine_AI26'!P171</f>
        <v>0</v>
      </c>
      <c r="O173" s="88">
        <f>'Modulo_D''Ordine_AI26'!Q171</f>
        <v>0</v>
      </c>
      <c r="P173" s="88">
        <f>'Modulo_D''Ordine_AI26'!R171</f>
        <v>0</v>
      </c>
    </row>
    <row r="174" spans="1:16" s="14" customFormat="1" ht="29.4" thickBot="1" x14ac:dyDescent="0.35">
      <c r="A174" s="150"/>
      <c r="B174" s="87" t="str">
        <f>'Modulo_D''Ordine_AI26'!D172</f>
        <v>HARING</v>
      </c>
      <c r="C174" s="88" t="str">
        <f>'Modulo_D''Ordine_AI26'!E172</f>
        <v>T-SHIRT UNISEX</v>
      </c>
      <c r="D174" s="88" t="str">
        <f>'Modulo_D''Ordine_AI26'!F172</f>
        <v>LUNGA</v>
      </c>
      <c r="E174" s="88" t="str">
        <f>'Modulo_D''Ordine_AI26'!G172</f>
        <v>FAIR TRADE</v>
      </c>
      <c r="F174" s="88" t="str">
        <f>'Modulo_D''Ordine_AI26'!H172</f>
        <v>nero</v>
      </c>
      <c r="G174" s="88" t="str">
        <f>'Modulo_D''Ordine_AI26'!I172</f>
        <v>bianca</v>
      </c>
      <c r="H174" s="88">
        <f>'Modulo_D''Ordine_AI26'!J172</f>
        <v>16.5</v>
      </c>
      <c r="I174" s="306">
        <f>+'Modulo_D''Ordine_AI26'!K172</f>
        <v>0</v>
      </c>
      <c r="J174" s="88">
        <f>'Modulo_D''Ordine_AI26'!L172</f>
        <v>0</v>
      </c>
      <c r="K174" s="88">
        <f>'Modulo_D''Ordine_AI26'!M172</f>
        <v>0</v>
      </c>
      <c r="L174" s="88">
        <f>'Modulo_D''Ordine_AI26'!N172</f>
        <v>0</v>
      </c>
      <c r="M174" s="88">
        <f>'Modulo_D''Ordine_AI26'!O172</f>
        <v>0</v>
      </c>
      <c r="N174" s="88">
        <f>'Modulo_D''Ordine_AI26'!P172</f>
        <v>0</v>
      </c>
      <c r="O174" s="88">
        <f>'Modulo_D''Ordine_AI26'!Q172</f>
        <v>0</v>
      </c>
      <c r="P174" s="88">
        <f>'Modulo_D''Ordine_AI26'!R172</f>
        <v>0</v>
      </c>
    </row>
    <row r="175" spans="1:16" s="14" customFormat="1" ht="29.4" thickBot="1" x14ac:dyDescent="0.35">
      <c r="A175" s="150"/>
      <c r="B175" s="87" t="str">
        <f>'Modulo_D''Ordine_AI26'!D173</f>
        <v>HARING</v>
      </c>
      <c r="C175" s="88" t="str">
        <f>'Modulo_D''Ordine_AI26'!E173</f>
        <v>T-SHIRT DONNA</v>
      </c>
      <c r="D175" s="88" t="str">
        <f>'Modulo_D''Ordine_AI26'!F173</f>
        <v>LUNGA</v>
      </c>
      <c r="E175" s="88" t="str">
        <f>'Modulo_D''Ordine_AI26'!G173</f>
        <v>FAIR TRADE</v>
      </c>
      <c r="F175" s="88" t="str">
        <f>'Modulo_D''Ordine_AI26'!H173</f>
        <v>nero</v>
      </c>
      <c r="G175" s="88" t="str">
        <f>'Modulo_D''Ordine_AI26'!I173</f>
        <v>bianca</v>
      </c>
      <c r="H175" s="88">
        <f>'Modulo_D''Ordine_AI26'!J173</f>
        <v>16.5</v>
      </c>
      <c r="I175" s="306">
        <f>+'Modulo_D''Ordine_AI26'!K173</f>
        <v>0</v>
      </c>
      <c r="J175" s="88">
        <f>'Modulo_D''Ordine_AI26'!L173</f>
        <v>0</v>
      </c>
      <c r="K175" s="88">
        <f>'Modulo_D''Ordine_AI26'!M173</f>
        <v>0</v>
      </c>
      <c r="L175" s="88">
        <f>'Modulo_D''Ordine_AI26'!N173</f>
        <v>0</v>
      </c>
      <c r="M175" s="88">
        <f>'Modulo_D''Ordine_AI26'!O173</f>
        <v>0</v>
      </c>
      <c r="N175" s="88">
        <f>'Modulo_D''Ordine_AI26'!P173</f>
        <v>0</v>
      </c>
      <c r="O175" s="88">
        <f>'Modulo_D''Ordine_AI26'!Q173</f>
        <v>0</v>
      </c>
      <c r="P175" s="88">
        <f>'Modulo_D''Ordine_AI26'!R173</f>
        <v>0</v>
      </c>
    </row>
    <row r="176" spans="1:16" s="14" customFormat="1" ht="15" thickBot="1" x14ac:dyDescent="0.35">
      <c r="A176" s="150"/>
      <c r="B176" s="87" t="str">
        <f>'Modulo_D''Ordine_AI26'!D174</f>
        <v>HARING</v>
      </c>
      <c r="C176" s="88" t="str">
        <f>'Modulo_D''Ordine_AI26'!E174</f>
        <v>T-SHIRT</v>
      </c>
      <c r="D176" s="88" t="str">
        <f>'Modulo_D''Ordine_AI26'!F174</f>
        <v>CORTA</v>
      </c>
      <c r="E176" s="88" t="str">
        <f>'Modulo_D''Ordine_AI26'!G174</f>
        <v>BIO</v>
      </c>
      <c r="F176" s="88" t="str">
        <f>'Modulo_D''Ordine_AI26'!H174</f>
        <v>blu navy</v>
      </c>
      <c r="G176" s="88" t="str">
        <f>'Modulo_D''Ordine_AI26'!I174</f>
        <v>bianca</v>
      </c>
      <c r="H176" s="88">
        <f>'Modulo_D''Ordine_AI26'!J174</f>
        <v>10</v>
      </c>
      <c r="I176" s="306">
        <f>+'Modulo_D''Ordine_AI26'!K174</f>
        <v>0</v>
      </c>
      <c r="J176" s="88">
        <f>'Modulo_D''Ordine_AI26'!L174</f>
        <v>0</v>
      </c>
      <c r="K176" s="88">
        <f>'Modulo_D''Ordine_AI26'!M174</f>
        <v>0</v>
      </c>
      <c r="L176" s="88">
        <f>'Modulo_D''Ordine_AI26'!N174</f>
        <v>0</v>
      </c>
      <c r="M176" s="88">
        <f>'Modulo_D''Ordine_AI26'!O174</f>
        <v>0</v>
      </c>
      <c r="N176" s="88">
        <f>'Modulo_D''Ordine_AI26'!P174</f>
        <v>0</v>
      </c>
      <c r="O176" s="88">
        <f>'Modulo_D''Ordine_AI26'!Q174</f>
        <v>0</v>
      </c>
      <c r="P176" s="88">
        <f>'Modulo_D''Ordine_AI26'!R174</f>
        <v>0</v>
      </c>
    </row>
    <row r="177" spans="1:16" s="14" customFormat="1" ht="29.4" thickBot="1" x14ac:dyDescent="0.35">
      <c r="A177" s="150"/>
      <c r="B177" s="87" t="str">
        <f>'Modulo_D''Ordine_AI26'!D175</f>
        <v>HARING</v>
      </c>
      <c r="C177" s="88" t="str">
        <f>'Modulo_D''Ordine_AI26'!E175</f>
        <v>T-SHIRT</v>
      </c>
      <c r="D177" s="88" t="str">
        <f>'Modulo_D''Ordine_AI26'!F175</f>
        <v>CORTA</v>
      </c>
      <c r="E177" s="88" t="str">
        <f>'Modulo_D''Ordine_AI26'!G175</f>
        <v>BIO</v>
      </c>
      <c r="F177" s="88" t="str">
        <f>'Modulo_D''Ordine_AI26'!H175</f>
        <v>bianco</v>
      </c>
      <c r="G177" s="88" t="str">
        <f>'Modulo_D''Ordine_AI26'!I175</f>
        <v>arcobaleno</v>
      </c>
      <c r="H177" s="88">
        <f>'Modulo_D''Ordine_AI26'!J175</f>
        <v>10</v>
      </c>
      <c r="I177" s="306">
        <f>+'Modulo_D''Ordine_AI26'!K175</f>
        <v>0</v>
      </c>
      <c r="J177" s="88">
        <f>'Modulo_D''Ordine_AI26'!L175</f>
        <v>0</v>
      </c>
      <c r="K177" s="88">
        <f>'Modulo_D''Ordine_AI26'!M175</f>
        <v>0</v>
      </c>
      <c r="L177" s="88">
        <f>'Modulo_D''Ordine_AI26'!N175</f>
        <v>0</v>
      </c>
      <c r="M177" s="88">
        <f>'Modulo_D''Ordine_AI26'!O175</f>
        <v>0</v>
      </c>
      <c r="N177" s="88">
        <f>'Modulo_D''Ordine_AI26'!P175</f>
        <v>0</v>
      </c>
      <c r="O177" s="88">
        <f>'Modulo_D''Ordine_AI26'!Q175</f>
        <v>0</v>
      </c>
      <c r="P177" s="88">
        <f>'Modulo_D''Ordine_AI26'!R175</f>
        <v>0</v>
      </c>
    </row>
    <row r="178" spans="1:16" s="14" customFormat="1" ht="15" thickBot="1" x14ac:dyDescent="0.35">
      <c r="A178" s="150"/>
      <c r="B178" s="87" t="str">
        <f>'Modulo_D''Ordine_AI26'!D176</f>
        <v>HARING</v>
      </c>
      <c r="C178" s="88" t="str">
        <f>'Modulo_D''Ordine_AI26'!E176</f>
        <v>T-SHIRT</v>
      </c>
      <c r="D178" s="88" t="str">
        <f>'Modulo_D''Ordine_AI26'!F176</f>
        <v>CORTA</v>
      </c>
      <c r="E178" s="88" t="str">
        <f>'Modulo_D''Ordine_AI26'!G176</f>
        <v>BIO</v>
      </c>
      <c r="F178" s="88" t="str">
        <f>'Modulo_D''Ordine_AI26'!H176</f>
        <v>nero</v>
      </c>
      <c r="G178" s="88" t="str">
        <f>'Modulo_D''Ordine_AI26'!I176</f>
        <v>bianca</v>
      </c>
      <c r="H178" s="88">
        <f>'Modulo_D''Ordine_AI26'!J176</f>
        <v>10</v>
      </c>
      <c r="I178" s="306">
        <f>+'Modulo_D''Ordine_AI26'!K176</f>
        <v>0</v>
      </c>
      <c r="J178" s="88">
        <f>'Modulo_D''Ordine_AI26'!L176</f>
        <v>0</v>
      </c>
      <c r="K178" s="88">
        <f>'Modulo_D''Ordine_AI26'!M176</f>
        <v>0</v>
      </c>
      <c r="L178" s="88">
        <f>'Modulo_D''Ordine_AI26'!N176</f>
        <v>0</v>
      </c>
      <c r="M178" s="88">
        <f>'Modulo_D''Ordine_AI26'!O176</f>
        <v>0</v>
      </c>
      <c r="N178" s="88">
        <f>'Modulo_D''Ordine_AI26'!P176</f>
        <v>0</v>
      </c>
      <c r="O178" s="88">
        <f>'Modulo_D''Ordine_AI26'!Q176</f>
        <v>0</v>
      </c>
      <c r="P178" s="88">
        <f>'Modulo_D''Ordine_AI26'!R176</f>
        <v>0</v>
      </c>
    </row>
    <row r="179" spans="1:16" s="14" customFormat="1" ht="15" thickBot="1" x14ac:dyDescent="0.35">
      <c r="A179" s="150"/>
      <c r="B179" s="87" t="str">
        <f>'Modulo_D''Ordine_AI26'!D177</f>
        <v>HARING</v>
      </c>
      <c r="C179" s="88" t="str">
        <f>'Modulo_D''Ordine_AI26'!E177</f>
        <v>T-SHIRT</v>
      </c>
      <c r="D179" s="88" t="str">
        <f>'Modulo_D''Ordine_AI26'!F177</f>
        <v>CORTA</v>
      </c>
      <c r="E179" s="88" t="str">
        <f>'Modulo_D''Ordine_AI26'!G177</f>
        <v>BIO</v>
      </c>
      <c r="F179" s="88" t="str">
        <f>'Modulo_D''Ordine_AI26'!H177</f>
        <v>rosso</v>
      </c>
      <c r="G179" s="88" t="str">
        <f>'Modulo_D''Ordine_AI26'!I177</f>
        <v>bianca</v>
      </c>
      <c r="H179" s="88">
        <f>'Modulo_D''Ordine_AI26'!J177</f>
        <v>10</v>
      </c>
      <c r="I179" s="306">
        <f>+'Modulo_D''Ordine_AI26'!K177</f>
        <v>0</v>
      </c>
      <c r="J179" s="88">
        <f>'Modulo_D''Ordine_AI26'!L177</f>
        <v>0</v>
      </c>
      <c r="K179" s="88">
        <f>'Modulo_D''Ordine_AI26'!M177</f>
        <v>0</v>
      </c>
      <c r="L179" s="88">
        <f>'Modulo_D''Ordine_AI26'!N177</f>
        <v>0</v>
      </c>
      <c r="M179" s="88">
        <f>'Modulo_D''Ordine_AI26'!O177</f>
        <v>0</v>
      </c>
      <c r="N179" s="88">
        <f>'Modulo_D''Ordine_AI26'!P177</f>
        <v>0</v>
      </c>
      <c r="O179" s="88">
        <f>'Modulo_D''Ordine_AI26'!Q177</f>
        <v>0</v>
      </c>
      <c r="P179" s="88">
        <f>'Modulo_D''Ordine_AI26'!R177</f>
        <v>0</v>
      </c>
    </row>
    <row r="180" spans="1:16" s="14" customFormat="1" ht="29.4" thickBot="1" x14ac:dyDescent="0.35">
      <c r="A180" s="150"/>
      <c r="B180" s="87" t="str">
        <f>'Modulo_D''Ordine_AI26'!D178</f>
        <v>PROTEGGI IL TUO PIANETA</v>
      </c>
      <c r="C180" s="88" t="str">
        <f>'Modulo_D''Ordine_AI26'!E178</f>
        <v>T-SHIRT</v>
      </c>
      <c r="D180" s="88" t="str">
        <f>'Modulo_D''Ordine_AI26'!F178</f>
        <v>CORTA</v>
      </c>
      <c r="E180" s="88" t="str">
        <f>'Modulo_D''Ordine_AI26'!G178</f>
        <v>FAIR TRADE</v>
      </c>
      <c r="F180" s="88" t="str">
        <f>'Modulo_D''Ordine_AI26'!H178</f>
        <v>BLU baltico</v>
      </c>
      <c r="G180" s="88" t="str">
        <f>'Modulo_D''Ordine_AI26'!I178</f>
        <v>bianca</v>
      </c>
      <c r="H180" s="88">
        <f>'Modulo_D''Ordine_AI26'!J178</f>
        <v>13</v>
      </c>
      <c r="I180" s="306">
        <f>+'Modulo_D''Ordine_AI26'!K178</f>
        <v>0</v>
      </c>
      <c r="J180" s="88">
        <f>'Modulo_D''Ordine_AI26'!L178</f>
        <v>0</v>
      </c>
      <c r="K180" s="88">
        <f>'Modulo_D''Ordine_AI26'!M178</f>
        <v>0</v>
      </c>
      <c r="L180" s="88">
        <f>'Modulo_D''Ordine_AI26'!N178</f>
        <v>0</v>
      </c>
      <c r="M180" s="88">
        <f>'Modulo_D''Ordine_AI26'!O178</f>
        <v>0</v>
      </c>
      <c r="N180" s="88">
        <f>'Modulo_D''Ordine_AI26'!P178</f>
        <v>0</v>
      </c>
      <c r="O180" s="88">
        <f>'Modulo_D''Ordine_AI26'!Q178</f>
        <v>0</v>
      </c>
      <c r="P180" s="88">
        <f>'Modulo_D''Ordine_AI26'!R178</f>
        <v>0</v>
      </c>
    </row>
    <row r="181" spans="1:16" s="14" customFormat="1" ht="29.4" thickBot="1" x14ac:dyDescent="0.35">
      <c r="A181" s="150"/>
      <c r="B181" s="87" t="str">
        <f>'Modulo_D''Ordine_AI26'!D179</f>
        <v>PROTEGGI IL TUO PIANETA</v>
      </c>
      <c r="C181" s="88" t="str">
        <f>'Modulo_D''Ordine_AI26'!E179</f>
        <v>T-SHIRT</v>
      </c>
      <c r="D181" s="88" t="str">
        <f>'Modulo_D''Ordine_AI26'!F179</f>
        <v>CORTA</v>
      </c>
      <c r="E181" s="88" t="str">
        <f>'Modulo_D''Ordine_AI26'!G179</f>
        <v>FAIR TRADE</v>
      </c>
      <c r="F181" s="88" t="str">
        <f>'Modulo_D''Ordine_AI26'!H179</f>
        <v>bianco</v>
      </c>
      <c r="G181" s="88" t="str">
        <f>'Modulo_D''Ordine_AI26'!I179</f>
        <v>nero</v>
      </c>
      <c r="H181" s="88">
        <f>'Modulo_D''Ordine_AI26'!J179</f>
        <v>13</v>
      </c>
      <c r="I181" s="306">
        <f>+'Modulo_D''Ordine_AI26'!K179</f>
        <v>0</v>
      </c>
      <c r="J181" s="88">
        <f>'Modulo_D''Ordine_AI26'!L179</f>
        <v>0</v>
      </c>
      <c r="K181" s="88">
        <f>'Modulo_D''Ordine_AI26'!M179</f>
        <v>0</v>
      </c>
      <c r="L181" s="88">
        <f>'Modulo_D''Ordine_AI26'!N179</f>
        <v>0</v>
      </c>
      <c r="M181" s="88">
        <f>'Modulo_D''Ordine_AI26'!O179</f>
        <v>0</v>
      </c>
      <c r="N181" s="88">
        <f>'Modulo_D''Ordine_AI26'!P179</f>
        <v>0</v>
      </c>
      <c r="O181" s="88">
        <f>'Modulo_D''Ordine_AI26'!Q179</f>
        <v>0</v>
      </c>
      <c r="P181" s="88">
        <f>'Modulo_D''Ordine_AI26'!R179</f>
        <v>0</v>
      </c>
    </row>
    <row r="182" spans="1:16" s="14" customFormat="1" ht="29.4" thickBot="1" x14ac:dyDescent="0.35">
      <c r="A182" s="150"/>
      <c r="B182" s="87" t="str">
        <f>'Modulo_D''Ordine_AI26'!D180</f>
        <v>PROTEGGI IL TUO PIANETA</v>
      </c>
      <c r="C182" s="88" t="str">
        <f>'Modulo_D''Ordine_AI26'!E180</f>
        <v>T-SHIRT</v>
      </c>
      <c r="D182" s="88" t="str">
        <f>'Modulo_D''Ordine_AI26'!F180</f>
        <v>CORTA</v>
      </c>
      <c r="E182" s="88" t="str">
        <f>'Modulo_D''Ordine_AI26'!G180</f>
        <v>FAIR TRADE</v>
      </c>
      <c r="F182" s="88" t="str">
        <f>'Modulo_D''Ordine_AI26'!H180</f>
        <v>nero</v>
      </c>
      <c r="G182" s="88" t="str">
        <f>'Modulo_D''Ordine_AI26'!I180</f>
        <v>bianca</v>
      </c>
      <c r="H182" s="88">
        <f>'Modulo_D''Ordine_AI26'!J180</f>
        <v>13</v>
      </c>
      <c r="I182" s="306">
        <f>+'Modulo_D''Ordine_AI26'!K180</f>
        <v>0</v>
      </c>
      <c r="J182" s="88">
        <f>'Modulo_D''Ordine_AI26'!L180</f>
        <v>0</v>
      </c>
      <c r="K182" s="88">
        <f>'Modulo_D''Ordine_AI26'!M180</f>
        <v>0</v>
      </c>
      <c r="L182" s="88">
        <f>'Modulo_D''Ordine_AI26'!N180</f>
        <v>0</v>
      </c>
      <c r="M182" s="88">
        <f>'Modulo_D''Ordine_AI26'!O180</f>
        <v>0</v>
      </c>
      <c r="N182" s="88">
        <f>'Modulo_D''Ordine_AI26'!P180</f>
        <v>0</v>
      </c>
      <c r="O182" s="88">
        <f>'Modulo_D''Ordine_AI26'!Q180</f>
        <v>0</v>
      </c>
      <c r="P182" s="88">
        <f>'Modulo_D''Ordine_AI26'!R180</f>
        <v>0</v>
      </c>
    </row>
    <row r="183" spans="1:16" s="14" customFormat="1" ht="29.4" thickBot="1" x14ac:dyDescent="0.35">
      <c r="A183" s="150"/>
      <c r="B183" s="87" t="str">
        <f>'Modulo_D''Ordine_AI26'!D181</f>
        <v>PROTEGGI IL TUO PIANETA</v>
      </c>
      <c r="C183" s="88" t="str">
        <f>'Modulo_D''Ordine_AI26'!E181</f>
        <v>T-SHIRT UNISEX</v>
      </c>
      <c r="D183" s="88" t="str">
        <f>'Modulo_D''Ordine_AI26'!F181</f>
        <v>LUNGA</v>
      </c>
      <c r="E183" s="88" t="str">
        <f>'Modulo_D''Ordine_AI26'!G181</f>
        <v>FAIR TRADE</v>
      </c>
      <c r="F183" s="88" t="str">
        <f>'Modulo_D''Ordine_AI26'!H181</f>
        <v>nero</v>
      </c>
      <c r="G183" s="88" t="str">
        <f>'Modulo_D''Ordine_AI26'!I181</f>
        <v>bianca</v>
      </c>
      <c r="H183" s="88">
        <f>'Modulo_D''Ordine_AI26'!J181</f>
        <v>16.5</v>
      </c>
      <c r="I183" s="306">
        <f>+'Modulo_D''Ordine_AI26'!K182</f>
        <v>0</v>
      </c>
      <c r="J183" s="88">
        <f>'Modulo_D''Ordine_AI26'!L181</f>
        <v>0</v>
      </c>
      <c r="K183" s="88">
        <f>'Modulo_D''Ordine_AI26'!M181</f>
        <v>0</v>
      </c>
      <c r="L183" s="88">
        <f>'Modulo_D''Ordine_AI26'!N181</f>
        <v>0</v>
      </c>
      <c r="M183" s="88">
        <f>'Modulo_D''Ordine_AI26'!O181</f>
        <v>0</v>
      </c>
      <c r="N183" s="88">
        <f>'Modulo_D''Ordine_AI26'!P181</f>
        <v>0</v>
      </c>
      <c r="O183" s="88">
        <f>'Modulo_D''Ordine_AI26'!Q181</f>
        <v>0</v>
      </c>
      <c r="P183" s="88">
        <f>'Modulo_D''Ordine_AI26'!R181</f>
        <v>0</v>
      </c>
    </row>
    <row r="184" spans="1:16" s="14" customFormat="1" ht="29.4" thickBot="1" x14ac:dyDescent="0.35">
      <c r="A184" s="150"/>
      <c r="B184" s="87" t="str">
        <f>'Modulo_D''Ordine_AI26'!D182</f>
        <v>PROTEGGI IL TUO PIANETA</v>
      </c>
      <c r="C184" s="88" t="str">
        <f>'Modulo_D''Ordine_AI26'!E182</f>
        <v>T-SHIRT DONNA</v>
      </c>
      <c r="D184" s="88" t="str">
        <f>'Modulo_D''Ordine_AI26'!F182</f>
        <v>LUNGA</v>
      </c>
      <c r="E184" s="88" t="str">
        <f>'Modulo_D''Ordine_AI26'!G182</f>
        <v>FAIR TRADE</v>
      </c>
      <c r="F184" s="88" t="str">
        <f>'Modulo_D''Ordine_AI26'!H182</f>
        <v>nero</v>
      </c>
      <c r="G184" s="88" t="str">
        <f>'Modulo_D''Ordine_AI26'!I182</f>
        <v>bianca</v>
      </c>
      <c r="H184" s="88">
        <f>'Modulo_D''Ordine_AI26'!J182</f>
        <v>16.5</v>
      </c>
      <c r="I184" s="306">
        <f>+'Modulo_D''Ordine_AI26'!K183</f>
        <v>0</v>
      </c>
      <c r="J184" s="88">
        <f>'Modulo_D''Ordine_AI26'!L182</f>
        <v>0</v>
      </c>
      <c r="K184" s="88">
        <f>'Modulo_D''Ordine_AI26'!M182</f>
        <v>0</v>
      </c>
      <c r="L184" s="88">
        <f>'Modulo_D''Ordine_AI26'!N182</f>
        <v>0</v>
      </c>
      <c r="M184" s="88">
        <f>'Modulo_D''Ordine_AI26'!O182</f>
        <v>0</v>
      </c>
      <c r="N184" s="88">
        <f>'Modulo_D''Ordine_AI26'!P182</f>
        <v>0</v>
      </c>
      <c r="O184" s="88">
        <f>'Modulo_D''Ordine_AI26'!Q182</f>
        <v>0</v>
      </c>
      <c r="P184" s="88">
        <f>'Modulo_D''Ordine_AI26'!R182</f>
        <v>0</v>
      </c>
    </row>
    <row r="185" spans="1:16" s="14" customFormat="1" ht="15" thickBot="1" x14ac:dyDescent="0.35">
      <c r="A185" s="150"/>
      <c r="B185" s="87" t="str">
        <f>'Modulo_D''Ordine_AI26'!D183</f>
        <v>PROTEGGI IL TUO PIANETA</v>
      </c>
      <c r="C185" s="88" t="str">
        <f>'Modulo_D''Ordine_AI26'!E183</f>
        <v>T-SHIRT</v>
      </c>
      <c r="D185" s="88" t="str">
        <f>'Modulo_D''Ordine_AI26'!F183</f>
        <v>CORTA</v>
      </c>
      <c r="E185" s="88" t="str">
        <f>'Modulo_D''Ordine_AI26'!G183</f>
        <v>BIO</v>
      </c>
      <c r="F185" s="88" t="str">
        <f>'Modulo_D''Ordine_AI26'!H183</f>
        <v>blu navy</v>
      </c>
      <c r="G185" s="88" t="str">
        <f>'Modulo_D''Ordine_AI26'!I183</f>
        <v>bianca</v>
      </c>
      <c r="H185" s="88">
        <f>'Modulo_D''Ordine_AI26'!J183</f>
        <v>10</v>
      </c>
      <c r="I185" s="306">
        <f>+'Modulo_D''Ordine_AI26'!K184</f>
        <v>0</v>
      </c>
      <c r="J185" s="88">
        <f>'Modulo_D''Ordine_AI26'!L183</f>
        <v>0</v>
      </c>
      <c r="K185" s="88">
        <f>'Modulo_D''Ordine_AI26'!M183</f>
        <v>0</v>
      </c>
      <c r="L185" s="88">
        <f>'Modulo_D''Ordine_AI26'!N183</f>
        <v>0</v>
      </c>
      <c r="M185" s="88">
        <f>'Modulo_D''Ordine_AI26'!O183</f>
        <v>0</v>
      </c>
      <c r="N185" s="88">
        <f>'Modulo_D''Ordine_AI26'!P183</f>
        <v>0</v>
      </c>
      <c r="O185" s="88">
        <f>'Modulo_D''Ordine_AI26'!Q183</f>
        <v>0</v>
      </c>
      <c r="P185" s="88">
        <f>'Modulo_D''Ordine_AI26'!R183</f>
        <v>0</v>
      </c>
    </row>
    <row r="186" spans="1:16" s="14" customFormat="1" ht="15" thickBot="1" x14ac:dyDescent="0.35">
      <c r="A186" s="150"/>
      <c r="B186" s="87" t="str">
        <f>'Modulo_D''Ordine_AI26'!D184</f>
        <v>PROTEGGI IL TUO PIANETA</v>
      </c>
      <c r="C186" s="88" t="str">
        <f>'Modulo_D''Ordine_AI26'!E184</f>
        <v>T-SHIRT</v>
      </c>
      <c r="D186" s="88" t="str">
        <f>'Modulo_D''Ordine_AI26'!F184</f>
        <v>CORTA</v>
      </c>
      <c r="E186" s="88" t="str">
        <f>'Modulo_D''Ordine_AI26'!G184</f>
        <v>BIO</v>
      </c>
      <c r="F186" s="88" t="str">
        <f>'Modulo_D''Ordine_AI26'!H184</f>
        <v>bianco</v>
      </c>
      <c r="G186" s="88" t="str">
        <f>'Modulo_D''Ordine_AI26'!I184</f>
        <v>nero</v>
      </c>
      <c r="H186" s="88">
        <f>'Modulo_D''Ordine_AI26'!J184</f>
        <v>10</v>
      </c>
      <c r="I186" s="306">
        <f>+'Modulo_D''Ordine_AI26'!K185</f>
        <v>0</v>
      </c>
      <c r="J186" s="88">
        <f>'Modulo_D''Ordine_AI26'!L184</f>
        <v>0</v>
      </c>
      <c r="K186" s="88">
        <f>'Modulo_D''Ordine_AI26'!M184</f>
        <v>0</v>
      </c>
      <c r="L186" s="88">
        <f>'Modulo_D''Ordine_AI26'!N184</f>
        <v>0</v>
      </c>
      <c r="M186" s="88">
        <f>'Modulo_D''Ordine_AI26'!O184</f>
        <v>0</v>
      </c>
      <c r="N186" s="88">
        <f>'Modulo_D''Ordine_AI26'!P184</f>
        <v>0</v>
      </c>
      <c r="O186" s="88">
        <f>'Modulo_D''Ordine_AI26'!Q184</f>
        <v>0</v>
      </c>
      <c r="P186" s="88">
        <f>'Modulo_D''Ordine_AI26'!R184</f>
        <v>0</v>
      </c>
    </row>
    <row r="187" spans="1:16" s="14" customFormat="1" ht="15" thickBot="1" x14ac:dyDescent="0.35">
      <c r="A187" s="150"/>
      <c r="B187" s="87" t="str">
        <f>'Modulo_D''Ordine_AI26'!D185</f>
        <v>PROTEGGI IL TUO PIANETA</v>
      </c>
      <c r="C187" s="88" t="str">
        <f>'Modulo_D''Ordine_AI26'!E185</f>
        <v>T-SHIRT</v>
      </c>
      <c r="D187" s="88" t="str">
        <f>'Modulo_D''Ordine_AI26'!F185</f>
        <v>CORTA</v>
      </c>
      <c r="E187" s="88" t="str">
        <f>'Modulo_D''Ordine_AI26'!G185</f>
        <v>BIO</v>
      </c>
      <c r="F187" s="88" t="str">
        <f>'Modulo_D''Ordine_AI26'!H185</f>
        <v>nero</v>
      </c>
      <c r="G187" s="88" t="str">
        <f>'Modulo_D''Ordine_AI26'!I185</f>
        <v>bianca</v>
      </c>
      <c r="H187" s="88">
        <f>'Modulo_D''Ordine_AI26'!J185</f>
        <v>10</v>
      </c>
      <c r="I187" s="306">
        <f>+'Modulo_D''Ordine_AI26'!K186</f>
        <v>0</v>
      </c>
      <c r="J187" s="88">
        <f>'Modulo_D''Ordine_AI26'!L185</f>
        <v>0</v>
      </c>
      <c r="K187" s="88">
        <f>'Modulo_D''Ordine_AI26'!M185</f>
        <v>0</v>
      </c>
      <c r="L187" s="88">
        <f>'Modulo_D''Ordine_AI26'!N185</f>
        <v>0</v>
      </c>
      <c r="M187" s="88">
        <f>'Modulo_D''Ordine_AI26'!O185</f>
        <v>0</v>
      </c>
      <c r="N187" s="88">
        <f>'Modulo_D''Ordine_AI26'!P185</f>
        <v>0</v>
      </c>
      <c r="O187" s="88">
        <f>'Modulo_D''Ordine_AI26'!Q185</f>
        <v>0</v>
      </c>
      <c r="P187" s="88">
        <f>'Modulo_D''Ordine_AI26'!R185</f>
        <v>0</v>
      </c>
    </row>
    <row r="188" spans="1:16" s="14" customFormat="1" ht="29.4" thickBot="1" x14ac:dyDescent="0.35">
      <c r="A188" s="150"/>
      <c r="B188" s="87" t="str">
        <f>'Modulo_D''Ordine_AI26'!D186</f>
        <v>CAFFE'</v>
      </c>
      <c r="C188" s="88" t="str">
        <f>'Modulo_D''Ordine_AI26'!E186</f>
        <v>T-SHIRT</v>
      </c>
      <c r="D188" s="88" t="str">
        <f>'Modulo_D''Ordine_AI26'!F186</f>
        <v>CORTA</v>
      </c>
      <c r="E188" s="88" t="str">
        <f>'Modulo_D''Ordine_AI26'!G186</f>
        <v>FAIR TRADE</v>
      </c>
      <c r="F188" s="88" t="str">
        <f>'Modulo_D''Ordine_AI26'!H186</f>
        <v>BLU baltico</v>
      </c>
      <c r="G188" s="88" t="str">
        <f>'Modulo_D''Ordine_AI26'!I186</f>
        <v>bianca</v>
      </c>
      <c r="H188" s="88">
        <f>'Modulo_D''Ordine_AI26'!J186</f>
        <v>13</v>
      </c>
      <c r="I188" s="306">
        <f>+'Modulo_D''Ordine_AI26'!K188</f>
        <v>0</v>
      </c>
      <c r="J188" s="88">
        <f>'Modulo_D''Ordine_AI26'!L186</f>
        <v>0</v>
      </c>
      <c r="K188" s="88">
        <f>'Modulo_D''Ordine_AI26'!M186</f>
        <v>0</v>
      </c>
      <c r="L188" s="88">
        <f>'Modulo_D''Ordine_AI26'!N186</f>
        <v>0</v>
      </c>
      <c r="M188" s="88">
        <f>'Modulo_D''Ordine_AI26'!O186</f>
        <v>0</v>
      </c>
      <c r="N188" s="88">
        <f>'Modulo_D''Ordine_AI26'!P186</f>
        <v>0</v>
      </c>
      <c r="O188" s="88">
        <f>'Modulo_D''Ordine_AI26'!Q186</f>
        <v>0</v>
      </c>
      <c r="P188" s="88">
        <f>'Modulo_D''Ordine_AI26'!R186</f>
        <v>0</v>
      </c>
    </row>
    <row r="189" spans="1:16" s="14" customFormat="1" ht="29.4" thickBot="1" x14ac:dyDescent="0.35">
      <c r="A189" s="150"/>
      <c r="B189" s="87" t="str">
        <f>'Modulo_D''Ordine_AI26'!D187</f>
        <v>CAFFE'</v>
      </c>
      <c r="C189" s="88" t="str">
        <f>'Modulo_D''Ordine_AI26'!E187</f>
        <v>T-SHIRT</v>
      </c>
      <c r="D189" s="88" t="str">
        <f>'Modulo_D''Ordine_AI26'!F187</f>
        <v>CORTA</v>
      </c>
      <c r="E189" s="88" t="str">
        <f>'Modulo_D''Ordine_AI26'!G187</f>
        <v>FAIR TRADE</v>
      </c>
      <c r="F189" s="88" t="str">
        <f>'Modulo_D''Ordine_AI26'!H187</f>
        <v>bianco</v>
      </c>
      <c r="G189" s="88" t="str">
        <f>'Modulo_D''Ordine_AI26'!I187</f>
        <v>nero</v>
      </c>
      <c r="H189" s="88">
        <f>'Modulo_D''Ordine_AI26'!J187</f>
        <v>13</v>
      </c>
      <c r="I189" s="306">
        <f>+'Modulo_D''Ordine_AI26'!K189</f>
        <v>0</v>
      </c>
      <c r="J189" s="88">
        <f>'Modulo_D''Ordine_AI26'!L187</f>
        <v>0</v>
      </c>
      <c r="K189" s="88">
        <f>'Modulo_D''Ordine_AI26'!M187</f>
        <v>0</v>
      </c>
      <c r="L189" s="88">
        <f>'Modulo_D''Ordine_AI26'!N187</f>
        <v>0</v>
      </c>
      <c r="M189" s="88">
        <f>'Modulo_D''Ordine_AI26'!O187</f>
        <v>0</v>
      </c>
      <c r="N189" s="88">
        <f>'Modulo_D''Ordine_AI26'!P187</f>
        <v>0</v>
      </c>
      <c r="O189" s="88">
        <f>'Modulo_D''Ordine_AI26'!Q187</f>
        <v>0</v>
      </c>
      <c r="P189" s="88">
        <f>'Modulo_D''Ordine_AI26'!R187</f>
        <v>0</v>
      </c>
    </row>
    <row r="190" spans="1:16" s="14" customFormat="1" ht="29.4" thickBot="1" x14ac:dyDescent="0.35">
      <c r="A190" s="150"/>
      <c r="B190" s="87" t="str">
        <f>'Modulo_D''Ordine_AI26'!D188</f>
        <v>CAFFE'</v>
      </c>
      <c r="C190" s="88" t="str">
        <f>'Modulo_D''Ordine_AI26'!E188</f>
        <v>T-SHIRT</v>
      </c>
      <c r="D190" s="88" t="str">
        <f>'Modulo_D''Ordine_AI26'!F188</f>
        <v>CORTA</v>
      </c>
      <c r="E190" s="88" t="str">
        <f>'Modulo_D''Ordine_AI26'!G188</f>
        <v>FAIR TRADE</v>
      </c>
      <c r="F190" s="88" t="str">
        <f>'Modulo_D''Ordine_AI26'!H188</f>
        <v>nero</v>
      </c>
      <c r="G190" s="88" t="str">
        <f>'Modulo_D''Ordine_AI26'!I188</f>
        <v>bianca</v>
      </c>
      <c r="H190" s="88">
        <f>'Modulo_D''Ordine_AI26'!J188</f>
        <v>13</v>
      </c>
      <c r="I190" s="306">
        <f>+'Modulo_D''Ordine_AI26'!K190</f>
        <v>0</v>
      </c>
      <c r="J190" s="88">
        <f>'Modulo_D''Ordine_AI26'!L188</f>
        <v>0</v>
      </c>
      <c r="K190" s="88">
        <f>'Modulo_D''Ordine_AI26'!M188</f>
        <v>0</v>
      </c>
      <c r="L190" s="88">
        <f>'Modulo_D''Ordine_AI26'!N188</f>
        <v>0</v>
      </c>
      <c r="M190" s="88">
        <f>'Modulo_D''Ordine_AI26'!O188</f>
        <v>0</v>
      </c>
      <c r="N190" s="88">
        <f>'Modulo_D''Ordine_AI26'!P188</f>
        <v>0</v>
      </c>
      <c r="O190" s="88">
        <f>'Modulo_D''Ordine_AI26'!Q188</f>
        <v>0</v>
      </c>
      <c r="P190" s="88">
        <f>'Modulo_D''Ordine_AI26'!R188</f>
        <v>0</v>
      </c>
    </row>
    <row r="191" spans="1:16" s="14" customFormat="1" ht="29.4" thickBot="1" x14ac:dyDescent="0.35">
      <c r="A191" s="150"/>
      <c r="B191" s="87" t="str">
        <f>'Modulo_D''Ordine_AI26'!D189</f>
        <v>CAFFE'</v>
      </c>
      <c r="C191" s="88" t="str">
        <f>'Modulo_D''Ordine_AI26'!E189</f>
        <v>T-SHIRT</v>
      </c>
      <c r="D191" s="88" t="str">
        <f>'Modulo_D''Ordine_AI26'!F189</f>
        <v>CORTA</v>
      </c>
      <c r="E191" s="88" t="str">
        <f>'Modulo_D''Ordine_AI26'!G189</f>
        <v>FAIR TRADE</v>
      </c>
      <c r="F191" s="88" t="str">
        <f>'Modulo_D''Ordine_AI26'!H189</f>
        <v>rosso</v>
      </c>
      <c r="G191" s="88" t="str">
        <f>'Modulo_D''Ordine_AI26'!I189</f>
        <v>bianca</v>
      </c>
      <c r="H191" s="88">
        <f>'Modulo_D''Ordine_AI26'!J189</f>
        <v>13</v>
      </c>
      <c r="I191" s="306">
        <f>+'Modulo_D''Ordine_AI26'!K191</f>
        <v>0</v>
      </c>
      <c r="J191" s="88">
        <f>'Modulo_D''Ordine_AI26'!L189</f>
        <v>0</v>
      </c>
      <c r="K191" s="88">
        <f>'Modulo_D''Ordine_AI26'!M189</f>
        <v>0</v>
      </c>
      <c r="L191" s="88">
        <f>'Modulo_D''Ordine_AI26'!N189</f>
        <v>0</v>
      </c>
      <c r="M191" s="88">
        <f>'Modulo_D''Ordine_AI26'!O189</f>
        <v>0</v>
      </c>
      <c r="N191" s="88">
        <f>'Modulo_D''Ordine_AI26'!P189</f>
        <v>0</v>
      </c>
      <c r="O191" s="88">
        <f>'Modulo_D''Ordine_AI26'!Q189</f>
        <v>0</v>
      </c>
      <c r="P191" s="88">
        <f>'Modulo_D''Ordine_AI26'!R189</f>
        <v>0</v>
      </c>
    </row>
    <row r="192" spans="1:16" s="14" customFormat="1" ht="29.4" thickBot="1" x14ac:dyDescent="0.35">
      <c r="A192" s="150"/>
      <c r="B192" s="87" t="str">
        <f>'Modulo_D''Ordine_AI26'!D190</f>
        <v>CAFFE'</v>
      </c>
      <c r="C192" s="88" t="str">
        <f>'Modulo_D''Ordine_AI26'!E190</f>
        <v>T-SHIRT UNISEX</v>
      </c>
      <c r="D192" s="88" t="str">
        <f>'Modulo_D''Ordine_AI26'!F190</f>
        <v>LUNGA</v>
      </c>
      <c r="E192" s="88" t="str">
        <f>'Modulo_D''Ordine_AI26'!G190</f>
        <v>FAIR TRADE</v>
      </c>
      <c r="F192" s="88" t="str">
        <f>'Modulo_D''Ordine_AI26'!H190</f>
        <v>nero</v>
      </c>
      <c r="G192" s="88" t="str">
        <f>'Modulo_D''Ordine_AI26'!I190</f>
        <v>bianca</v>
      </c>
      <c r="H192" s="88">
        <f>'Modulo_D''Ordine_AI26'!J190</f>
        <v>16.5</v>
      </c>
      <c r="I192" s="306">
        <f>+'Modulo_D''Ordine_AI26'!K192</f>
        <v>0</v>
      </c>
      <c r="J192" s="88">
        <f>'Modulo_D''Ordine_AI26'!L190</f>
        <v>0</v>
      </c>
      <c r="K192" s="88">
        <f>'Modulo_D''Ordine_AI26'!M190</f>
        <v>0</v>
      </c>
      <c r="L192" s="88">
        <f>'Modulo_D''Ordine_AI26'!N190</f>
        <v>0</v>
      </c>
      <c r="M192" s="88">
        <f>'Modulo_D''Ordine_AI26'!O190</f>
        <v>0</v>
      </c>
      <c r="N192" s="88">
        <f>'Modulo_D''Ordine_AI26'!P190</f>
        <v>0</v>
      </c>
      <c r="O192" s="88">
        <f>'Modulo_D''Ordine_AI26'!Q190</f>
        <v>0</v>
      </c>
      <c r="P192" s="88">
        <f>'Modulo_D''Ordine_AI26'!R190</f>
        <v>0</v>
      </c>
    </row>
    <row r="193" spans="1:16" s="14" customFormat="1" ht="29.4" thickBot="1" x14ac:dyDescent="0.35">
      <c r="A193" s="150"/>
      <c r="B193" s="87" t="str">
        <f>'Modulo_D''Ordine_AI26'!D191</f>
        <v>CAFFE'</v>
      </c>
      <c r="C193" s="88" t="str">
        <f>'Modulo_D''Ordine_AI26'!E191</f>
        <v>T-SHIRT DONNA</v>
      </c>
      <c r="D193" s="88" t="str">
        <f>'Modulo_D''Ordine_AI26'!F191</f>
        <v>LUNGA</v>
      </c>
      <c r="E193" s="88" t="str">
        <f>'Modulo_D''Ordine_AI26'!G191</f>
        <v>FAIR TRADE</v>
      </c>
      <c r="F193" s="88" t="str">
        <f>'Modulo_D''Ordine_AI26'!H191</f>
        <v>nero</v>
      </c>
      <c r="G193" s="88" t="str">
        <f>'Modulo_D''Ordine_AI26'!I191</f>
        <v>bianca</v>
      </c>
      <c r="H193" s="88">
        <f>'Modulo_D''Ordine_AI26'!J191</f>
        <v>16.5</v>
      </c>
      <c r="I193" s="306">
        <f>+'Modulo_D''Ordine_AI26'!K193</f>
        <v>0</v>
      </c>
      <c r="J193" s="88">
        <f>'Modulo_D''Ordine_AI26'!L191</f>
        <v>0</v>
      </c>
      <c r="K193" s="88">
        <f>'Modulo_D''Ordine_AI26'!M191</f>
        <v>0</v>
      </c>
      <c r="L193" s="88">
        <f>'Modulo_D''Ordine_AI26'!N191</f>
        <v>0</v>
      </c>
      <c r="M193" s="88">
        <f>'Modulo_D''Ordine_AI26'!O191</f>
        <v>0</v>
      </c>
      <c r="N193" s="88">
        <f>'Modulo_D''Ordine_AI26'!P191</f>
        <v>0</v>
      </c>
      <c r="O193" s="88">
        <f>'Modulo_D''Ordine_AI26'!Q191</f>
        <v>0</v>
      </c>
      <c r="P193" s="88">
        <f>'Modulo_D''Ordine_AI26'!R191</f>
        <v>0</v>
      </c>
    </row>
    <row r="194" spans="1:16" s="14" customFormat="1" ht="15" thickBot="1" x14ac:dyDescent="0.35">
      <c r="A194" s="150"/>
      <c r="B194" s="87" t="str">
        <f>'Modulo_D''Ordine_AI26'!D192</f>
        <v>CAFFE'</v>
      </c>
      <c r="C194" s="88" t="str">
        <f>'Modulo_D''Ordine_AI26'!E192</f>
        <v>T-SHIRT</v>
      </c>
      <c r="D194" s="88" t="str">
        <f>'Modulo_D''Ordine_AI26'!F192</f>
        <v>CORTA</v>
      </c>
      <c r="E194" s="88" t="str">
        <f>'Modulo_D''Ordine_AI26'!G192</f>
        <v>BIO</v>
      </c>
      <c r="F194" s="88" t="str">
        <f>'Modulo_D''Ordine_AI26'!H192</f>
        <v>blu navy</v>
      </c>
      <c r="G194" s="88" t="str">
        <f>'Modulo_D''Ordine_AI26'!I192</f>
        <v>bianca</v>
      </c>
      <c r="H194" s="88">
        <f>'Modulo_D''Ordine_AI26'!J192</f>
        <v>10</v>
      </c>
      <c r="I194" s="306">
        <f>+'Modulo_D''Ordine_AI26'!K194</f>
        <v>0</v>
      </c>
      <c r="J194" s="88">
        <f>'Modulo_D''Ordine_AI26'!L192</f>
        <v>0</v>
      </c>
      <c r="K194" s="88">
        <f>'Modulo_D''Ordine_AI26'!M192</f>
        <v>0</v>
      </c>
      <c r="L194" s="88">
        <f>'Modulo_D''Ordine_AI26'!N192</f>
        <v>0</v>
      </c>
      <c r="M194" s="88">
        <f>'Modulo_D''Ordine_AI26'!O192</f>
        <v>0</v>
      </c>
      <c r="N194" s="88">
        <f>'Modulo_D''Ordine_AI26'!P192</f>
        <v>0</v>
      </c>
      <c r="O194" s="88">
        <f>'Modulo_D''Ordine_AI26'!Q192</f>
        <v>0</v>
      </c>
      <c r="P194" s="88">
        <f>'Modulo_D''Ordine_AI26'!R192</f>
        <v>0</v>
      </c>
    </row>
    <row r="195" spans="1:16" s="14" customFormat="1" ht="15" thickBot="1" x14ac:dyDescent="0.35">
      <c r="A195" s="150"/>
      <c r="B195" s="87" t="str">
        <f>'Modulo_D''Ordine_AI26'!D193</f>
        <v>CAFFE'</v>
      </c>
      <c r="C195" s="88" t="str">
        <f>'Modulo_D''Ordine_AI26'!E193</f>
        <v>T-SHIRT</v>
      </c>
      <c r="D195" s="88" t="str">
        <f>'Modulo_D''Ordine_AI26'!F193</f>
        <v>CORTA</v>
      </c>
      <c r="E195" s="88" t="str">
        <f>'Modulo_D''Ordine_AI26'!G193</f>
        <v>BIO</v>
      </c>
      <c r="F195" s="88" t="str">
        <f>'Modulo_D''Ordine_AI26'!H193</f>
        <v>bianco</v>
      </c>
      <c r="G195" s="88" t="str">
        <f>'Modulo_D''Ordine_AI26'!I193</f>
        <v>nero</v>
      </c>
      <c r="H195" s="88">
        <f>'Modulo_D''Ordine_AI26'!J193</f>
        <v>10</v>
      </c>
      <c r="I195" s="306">
        <f>+'Modulo_D''Ordine_AI26'!K195</f>
        <v>0</v>
      </c>
      <c r="J195" s="88">
        <f>'Modulo_D''Ordine_AI26'!L193</f>
        <v>0</v>
      </c>
      <c r="K195" s="88">
        <f>'Modulo_D''Ordine_AI26'!M193</f>
        <v>0</v>
      </c>
      <c r="L195" s="88">
        <f>'Modulo_D''Ordine_AI26'!N193</f>
        <v>0</v>
      </c>
      <c r="M195" s="88">
        <f>'Modulo_D''Ordine_AI26'!O193</f>
        <v>0</v>
      </c>
      <c r="N195" s="88">
        <f>'Modulo_D''Ordine_AI26'!P193</f>
        <v>0</v>
      </c>
      <c r="O195" s="88">
        <f>'Modulo_D''Ordine_AI26'!Q193</f>
        <v>0</v>
      </c>
      <c r="P195" s="88">
        <f>'Modulo_D''Ordine_AI26'!R193</f>
        <v>0</v>
      </c>
    </row>
    <row r="196" spans="1:16" s="14" customFormat="1" ht="15" thickBot="1" x14ac:dyDescent="0.35">
      <c r="A196" s="150"/>
      <c r="B196" s="87" t="str">
        <f>'Modulo_D''Ordine_AI26'!D194</f>
        <v>CAFFE'</v>
      </c>
      <c r="C196" s="88" t="str">
        <f>'Modulo_D''Ordine_AI26'!E194</f>
        <v>T-SHIRT</v>
      </c>
      <c r="D196" s="88" t="str">
        <f>'Modulo_D''Ordine_AI26'!F194</f>
        <v>CORTA</v>
      </c>
      <c r="E196" s="88" t="str">
        <f>'Modulo_D''Ordine_AI26'!G194</f>
        <v>BIO</v>
      </c>
      <c r="F196" s="88" t="str">
        <f>'Modulo_D''Ordine_AI26'!H194</f>
        <v>nero</v>
      </c>
      <c r="G196" s="88" t="str">
        <f>'Modulo_D''Ordine_AI26'!I194</f>
        <v>bianca</v>
      </c>
      <c r="H196" s="88">
        <f>'Modulo_D''Ordine_AI26'!J194</f>
        <v>10</v>
      </c>
      <c r="I196" s="306">
        <f>+'Modulo_D''Ordine_AI26'!K196</f>
        <v>0</v>
      </c>
      <c r="J196" s="88">
        <f>'Modulo_D''Ordine_AI26'!L194</f>
        <v>0</v>
      </c>
      <c r="K196" s="88">
        <f>'Modulo_D''Ordine_AI26'!M194</f>
        <v>0</v>
      </c>
      <c r="L196" s="88">
        <f>'Modulo_D''Ordine_AI26'!N194</f>
        <v>0</v>
      </c>
      <c r="M196" s="88">
        <f>'Modulo_D''Ordine_AI26'!O194</f>
        <v>0</v>
      </c>
      <c r="N196" s="88">
        <f>'Modulo_D''Ordine_AI26'!P194</f>
        <v>0</v>
      </c>
      <c r="O196" s="88">
        <f>'Modulo_D''Ordine_AI26'!Q194</f>
        <v>0</v>
      </c>
      <c r="P196" s="88">
        <f>'Modulo_D''Ordine_AI26'!R194</f>
        <v>0</v>
      </c>
    </row>
    <row r="197" spans="1:16" s="14" customFormat="1" ht="15" thickBot="1" x14ac:dyDescent="0.35">
      <c r="A197" s="150"/>
      <c r="B197" s="87" t="str">
        <f>'Modulo_D''Ordine_AI26'!D195</f>
        <v>CAFFE'</v>
      </c>
      <c r="C197" s="88" t="str">
        <f>'Modulo_D''Ordine_AI26'!E195</f>
        <v>T-SHIRT</v>
      </c>
      <c r="D197" s="88" t="str">
        <f>'Modulo_D''Ordine_AI26'!F195</f>
        <v>CORTA</v>
      </c>
      <c r="E197" s="88" t="str">
        <f>'Modulo_D''Ordine_AI26'!G195</f>
        <v>BIO</v>
      </c>
      <c r="F197" s="88" t="str">
        <f>'Modulo_D''Ordine_AI26'!H195</f>
        <v>rosso</v>
      </c>
      <c r="G197" s="88" t="str">
        <f>'Modulo_D''Ordine_AI26'!I195</f>
        <v>bianca</v>
      </c>
      <c r="H197" s="88">
        <f>'Modulo_D''Ordine_AI26'!J195</f>
        <v>10</v>
      </c>
      <c r="I197" s="306">
        <f>+'Modulo_D''Ordine_AI26'!K197</f>
        <v>0</v>
      </c>
      <c r="J197" s="88">
        <f>'Modulo_D''Ordine_AI26'!L195</f>
        <v>0</v>
      </c>
      <c r="K197" s="88">
        <f>'Modulo_D''Ordine_AI26'!M195</f>
        <v>0</v>
      </c>
      <c r="L197" s="88">
        <f>'Modulo_D''Ordine_AI26'!N195</f>
        <v>0</v>
      </c>
      <c r="M197" s="88">
        <f>'Modulo_D''Ordine_AI26'!O195</f>
        <v>0</v>
      </c>
      <c r="N197" s="88">
        <f>'Modulo_D''Ordine_AI26'!P195</f>
        <v>0</v>
      </c>
      <c r="O197" s="88">
        <f>'Modulo_D''Ordine_AI26'!Q195</f>
        <v>0</v>
      </c>
      <c r="P197" s="88">
        <f>'Modulo_D''Ordine_AI26'!R195</f>
        <v>0</v>
      </c>
    </row>
    <row r="198" spans="1:16" s="14" customFormat="1" ht="29.4" thickBot="1" x14ac:dyDescent="0.35">
      <c r="A198" s="150"/>
      <c r="B198" s="87" t="str">
        <f>'Modulo_D''Ordine_AI26'!D196</f>
        <v>STAFF</v>
      </c>
      <c r="C198" s="88" t="str">
        <f>'Modulo_D''Ordine_AI26'!E196</f>
        <v>T-SHIRT</v>
      </c>
      <c r="D198" s="88" t="str">
        <f>'Modulo_D''Ordine_AI26'!F196</f>
        <v>CORTA</v>
      </c>
      <c r="E198" s="88" t="str">
        <f>'Modulo_D''Ordine_AI26'!G196</f>
        <v>FAIR TRADE</v>
      </c>
      <c r="F198" s="88" t="str">
        <f>'Modulo_D''Ordine_AI26'!H196</f>
        <v>BLU baltico</v>
      </c>
      <c r="G198" s="88" t="str">
        <f>'Modulo_D''Ordine_AI26'!I196</f>
        <v>bianca</v>
      </c>
      <c r="H198" s="88">
        <f>'Modulo_D''Ordine_AI26'!J196</f>
        <v>13</v>
      </c>
      <c r="I198" s="306">
        <f>+'Modulo_D''Ordine_AI26'!K198</f>
        <v>0</v>
      </c>
      <c r="J198" s="88">
        <f>'Modulo_D''Ordine_AI26'!L196</f>
        <v>0</v>
      </c>
      <c r="K198" s="88">
        <f>'Modulo_D''Ordine_AI26'!M196</f>
        <v>0</v>
      </c>
      <c r="L198" s="88">
        <f>'Modulo_D''Ordine_AI26'!N196</f>
        <v>0</v>
      </c>
      <c r="M198" s="88">
        <f>'Modulo_D''Ordine_AI26'!O196</f>
        <v>0</v>
      </c>
      <c r="N198" s="88">
        <f>'Modulo_D''Ordine_AI26'!P196</f>
        <v>0</v>
      </c>
      <c r="O198" s="88">
        <f>'Modulo_D''Ordine_AI26'!Q196</f>
        <v>0</v>
      </c>
      <c r="P198" s="88">
        <f>'Modulo_D''Ordine_AI26'!R196</f>
        <v>0</v>
      </c>
    </row>
    <row r="199" spans="1:16" s="14" customFormat="1" ht="29.4" thickBot="1" x14ac:dyDescent="0.35">
      <c r="A199" s="150"/>
      <c r="B199" s="87" t="str">
        <f>'Modulo_D''Ordine_AI26'!D197</f>
        <v>STAFF</v>
      </c>
      <c r="C199" s="88" t="str">
        <f>'Modulo_D''Ordine_AI26'!E197</f>
        <v>T-SHIRT</v>
      </c>
      <c r="D199" s="88" t="str">
        <f>'Modulo_D''Ordine_AI26'!F197</f>
        <v>CORTA</v>
      </c>
      <c r="E199" s="88" t="str">
        <f>'Modulo_D''Ordine_AI26'!G197</f>
        <v>FAIR TRADE</v>
      </c>
      <c r="F199" s="88" t="str">
        <f>'Modulo_D''Ordine_AI26'!H197</f>
        <v>bianco</v>
      </c>
      <c r="G199" s="88" t="str">
        <f>'Modulo_D''Ordine_AI26'!I197</f>
        <v>nero</v>
      </c>
      <c r="H199" s="88">
        <f>'Modulo_D''Ordine_AI26'!J197</f>
        <v>13</v>
      </c>
      <c r="I199" s="306">
        <f>+'Modulo_D''Ordine_AI26'!K199</f>
        <v>0</v>
      </c>
      <c r="J199" s="88">
        <f>'Modulo_D''Ordine_AI26'!L197</f>
        <v>0</v>
      </c>
      <c r="K199" s="88">
        <f>'Modulo_D''Ordine_AI26'!M197</f>
        <v>0</v>
      </c>
      <c r="L199" s="88">
        <f>'Modulo_D''Ordine_AI26'!N197</f>
        <v>0</v>
      </c>
      <c r="M199" s="88">
        <f>'Modulo_D''Ordine_AI26'!O197</f>
        <v>0</v>
      </c>
      <c r="N199" s="88">
        <f>'Modulo_D''Ordine_AI26'!P197</f>
        <v>0</v>
      </c>
      <c r="O199" s="88">
        <f>'Modulo_D''Ordine_AI26'!Q197</f>
        <v>0</v>
      </c>
      <c r="P199" s="88">
        <f>'Modulo_D''Ordine_AI26'!R197</f>
        <v>0</v>
      </c>
    </row>
    <row r="200" spans="1:16" s="14" customFormat="1" ht="29.4" thickBot="1" x14ac:dyDescent="0.35">
      <c r="A200" s="150"/>
      <c r="B200" s="87" t="str">
        <f>'Modulo_D''Ordine_AI26'!D198</f>
        <v>STAFF</v>
      </c>
      <c r="C200" s="88" t="str">
        <f>'Modulo_D''Ordine_AI26'!E198</f>
        <v>T-SHIRT</v>
      </c>
      <c r="D200" s="88" t="str">
        <f>'Modulo_D''Ordine_AI26'!F198</f>
        <v>CORTA</v>
      </c>
      <c r="E200" s="88" t="str">
        <f>'Modulo_D''Ordine_AI26'!G198</f>
        <v>FAIR TRADE</v>
      </c>
      <c r="F200" s="88" t="str">
        <f>'Modulo_D''Ordine_AI26'!H198</f>
        <v>nero</v>
      </c>
      <c r="G200" s="88" t="str">
        <f>'Modulo_D''Ordine_AI26'!I198</f>
        <v>bianca</v>
      </c>
      <c r="H200" s="88">
        <f>'Modulo_D''Ordine_AI26'!J198</f>
        <v>13</v>
      </c>
      <c r="I200" s="306">
        <f>+'Modulo_D''Ordine_AI26'!K200</f>
        <v>0</v>
      </c>
      <c r="J200" s="88">
        <f>'Modulo_D''Ordine_AI26'!L198</f>
        <v>0</v>
      </c>
      <c r="K200" s="88">
        <f>'Modulo_D''Ordine_AI26'!M198</f>
        <v>0</v>
      </c>
      <c r="L200" s="88">
        <f>'Modulo_D''Ordine_AI26'!N198</f>
        <v>0</v>
      </c>
      <c r="M200" s="88">
        <f>'Modulo_D''Ordine_AI26'!O198</f>
        <v>0</v>
      </c>
      <c r="N200" s="88">
        <f>'Modulo_D''Ordine_AI26'!P198</f>
        <v>0</v>
      </c>
      <c r="O200" s="88">
        <f>'Modulo_D''Ordine_AI26'!Q198</f>
        <v>0</v>
      </c>
      <c r="P200" s="88">
        <f>'Modulo_D''Ordine_AI26'!R198</f>
        <v>0</v>
      </c>
    </row>
    <row r="201" spans="1:16" s="14" customFormat="1" ht="29.4" thickBot="1" x14ac:dyDescent="0.35">
      <c r="A201" s="150"/>
      <c r="B201" s="87" t="str">
        <f>'Modulo_D''Ordine_AI26'!D199</f>
        <v>STAFF</v>
      </c>
      <c r="C201" s="88" t="str">
        <f>'Modulo_D''Ordine_AI26'!E199</f>
        <v>T-SHIRT</v>
      </c>
      <c r="D201" s="88" t="str">
        <f>'Modulo_D''Ordine_AI26'!F199</f>
        <v>CORTA</v>
      </c>
      <c r="E201" s="88" t="str">
        <f>'Modulo_D''Ordine_AI26'!G199</f>
        <v>FAIR TRADE</v>
      </c>
      <c r="F201" s="88" t="str">
        <f>'Modulo_D''Ordine_AI26'!H199</f>
        <v>rosso</v>
      </c>
      <c r="G201" s="88" t="str">
        <f>'Modulo_D''Ordine_AI26'!I199</f>
        <v>bianca</v>
      </c>
      <c r="H201" s="88">
        <f>'Modulo_D''Ordine_AI26'!J199</f>
        <v>13</v>
      </c>
      <c r="I201" s="306">
        <f>+'Modulo_D''Ordine_AI26'!K201</f>
        <v>0</v>
      </c>
      <c r="J201" s="88">
        <f>'Modulo_D''Ordine_AI26'!L199</f>
        <v>0</v>
      </c>
      <c r="K201" s="88">
        <f>'Modulo_D''Ordine_AI26'!M199</f>
        <v>0</v>
      </c>
      <c r="L201" s="88">
        <f>'Modulo_D''Ordine_AI26'!N199</f>
        <v>0</v>
      </c>
      <c r="M201" s="88">
        <f>'Modulo_D''Ordine_AI26'!O199</f>
        <v>0</v>
      </c>
      <c r="N201" s="88">
        <f>'Modulo_D''Ordine_AI26'!P199</f>
        <v>0</v>
      </c>
      <c r="O201" s="88">
        <f>'Modulo_D''Ordine_AI26'!Q199</f>
        <v>0</v>
      </c>
      <c r="P201" s="88">
        <f>'Modulo_D''Ordine_AI26'!R199</f>
        <v>0</v>
      </c>
    </row>
    <row r="202" spans="1:16" s="14" customFormat="1" ht="29.4" thickBot="1" x14ac:dyDescent="0.35">
      <c r="A202" s="150"/>
      <c r="B202" s="87" t="str">
        <f>'Modulo_D''Ordine_AI26'!D200</f>
        <v>STAFF</v>
      </c>
      <c r="C202" s="88" t="str">
        <f>'Modulo_D''Ordine_AI26'!E200</f>
        <v>T-SHIRT UNISEX</v>
      </c>
      <c r="D202" s="88" t="str">
        <f>'Modulo_D''Ordine_AI26'!F200</f>
        <v>LUNGA</v>
      </c>
      <c r="E202" s="88" t="str">
        <f>'Modulo_D''Ordine_AI26'!G200</f>
        <v>FAIR TRADE</v>
      </c>
      <c r="F202" s="88" t="str">
        <f>'Modulo_D''Ordine_AI26'!H200</f>
        <v>nero</v>
      </c>
      <c r="G202" s="88" t="str">
        <f>'Modulo_D''Ordine_AI26'!I200</f>
        <v>bianca</v>
      </c>
      <c r="H202" s="88">
        <f>'Modulo_D''Ordine_AI26'!J200</f>
        <v>16.5</v>
      </c>
      <c r="I202" s="306">
        <f>+'Modulo_D''Ordine_AI26'!K202</f>
        <v>0</v>
      </c>
      <c r="J202" s="88">
        <f>'Modulo_D''Ordine_AI26'!L200</f>
        <v>0</v>
      </c>
      <c r="K202" s="88">
        <f>'Modulo_D''Ordine_AI26'!M200</f>
        <v>0</v>
      </c>
      <c r="L202" s="88">
        <f>'Modulo_D''Ordine_AI26'!N200</f>
        <v>0</v>
      </c>
      <c r="M202" s="88">
        <f>'Modulo_D''Ordine_AI26'!O200</f>
        <v>0</v>
      </c>
      <c r="N202" s="88">
        <f>'Modulo_D''Ordine_AI26'!P200</f>
        <v>0</v>
      </c>
      <c r="O202" s="88">
        <f>'Modulo_D''Ordine_AI26'!Q200</f>
        <v>0</v>
      </c>
      <c r="P202" s="88">
        <f>'Modulo_D''Ordine_AI26'!R200</f>
        <v>0</v>
      </c>
    </row>
    <row r="203" spans="1:16" s="14" customFormat="1" ht="29.4" thickBot="1" x14ac:dyDescent="0.35">
      <c r="A203" s="150"/>
      <c r="B203" s="87" t="str">
        <f>'Modulo_D''Ordine_AI26'!D201</f>
        <v>STAFF</v>
      </c>
      <c r="C203" s="88" t="str">
        <f>'Modulo_D''Ordine_AI26'!E201</f>
        <v>T-SHIRT DONNA</v>
      </c>
      <c r="D203" s="88" t="str">
        <f>'Modulo_D''Ordine_AI26'!F201</f>
        <v>LUNGA</v>
      </c>
      <c r="E203" s="88" t="str">
        <f>'Modulo_D''Ordine_AI26'!G201</f>
        <v>FAIR TRADE</v>
      </c>
      <c r="F203" s="88" t="str">
        <f>'Modulo_D''Ordine_AI26'!H201</f>
        <v>nero</v>
      </c>
      <c r="G203" s="88" t="str">
        <f>'Modulo_D''Ordine_AI26'!I201</f>
        <v>bianca</v>
      </c>
      <c r="H203" s="88">
        <f>'Modulo_D''Ordine_AI26'!J201</f>
        <v>16.5</v>
      </c>
      <c r="I203" s="306">
        <f>+'Modulo_D''Ordine_AI26'!K203</f>
        <v>0</v>
      </c>
      <c r="J203" s="88">
        <f>'Modulo_D''Ordine_AI26'!L201</f>
        <v>0</v>
      </c>
      <c r="K203" s="88">
        <f>'Modulo_D''Ordine_AI26'!M201</f>
        <v>0</v>
      </c>
      <c r="L203" s="88">
        <f>'Modulo_D''Ordine_AI26'!N201</f>
        <v>0</v>
      </c>
      <c r="M203" s="88">
        <f>'Modulo_D''Ordine_AI26'!O201</f>
        <v>0</v>
      </c>
      <c r="N203" s="88">
        <f>'Modulo_D''Ordine_AI26'!P201</f>
        <v>0</v>
      </c>
      <c r="O203" s="88">
        <f>'Modulo_D''Ordine_AI26'!Q201</f>
        <v>0</v>
      </c>
      <c r="P203" s="88">
        <f>'Modulo_D''Ordine_AI26'!R201</f>
        <v>0</v>
      </c>
    </row>
    <row r="204" spans="1:16" s="14" customFormat="1" ht="15" thickBot="1" x14ac:dyDescent="0.35">
      <c r="A204" s="150"/>
      <c r="B204" s="87" t="str">
        <f>'Modulo_D''Ordine_AI26'!D202</f>
        <v>STAFF</v>
      </c>
      <c r="C204" s="88" t="str">
        <f>'Modulo_D''Ordine_AI26'!E202</f>
        <v>T-SHIRT</v>
      </c>
      <c r="D204" s="88" t="str">
        <f>'Modulo_D''Ordine_AI26'!F202</f>
        <v>CORTA</v>
      </c>
      <c r="E204" s="88" t="str">
        <f>'Modulo_D''Ordine_AI26'!G202</f>
        <v>BIO</v>
      </c>
      <c r="F204" s="88" t="str">
        <f>'Modulo_D''Ordine_AI26'!H202</f>
        <v>blu navy</v>
      </c>
      <c r="G204" s="88" t="str">
        <f>'Modulo_D''Ordine_AI26'!I202</f>
        <v>bianca</v>
      </c>
      <c r="H204" s="88">
        <f>'Modulo_D''Ordine_AI26'!J202</f>
        <v>10</v>
      </c>
      <c r="I204" s="306">
        <f>+'Modulo_D''Ordine_AI26'!K204</f>
        <v>0</v>
      </c>
      <c r="J204" s="88">
        <f>'Modulo_D''Ordine_AI26'!L202</f>
        <v>0</v>
      </c>
      <c r="K204" s="88">
        <f>'Modulo_D''Ordine_AI26'!M202</f>
        <v>0</v>
      </c>
      <c r="L204" s="88">
        <f>'Modulo_D''Ordine_AI26'!N202</f>
        <v>0</v>
      </c>
      <c r="M204" s="88">
        <f>'Modulo_D''Ordine_AI26'!O202</f>
        <v>0</v>
      </c>
      <c r="N204" s="88">
        <f>'Modulo_D''Ordine_AI26'!P202</f>
        <v>0</v>
      </c>
      <c r="O204" s="88">
        <f>'Modulo_D''Ordine_AI26'!Q202</f>
        <v>0</v>
      </c>
      <c r="P204" s="88">
        <f>'Modulo_D''Ordine_AI26'!R202</f>
        <v>0</v>
      </c>
    </row>
    <row r="205" spans="1:16" s="14" customFormat="1" ht="15" thickBot="1" x14ac:dyDescent="0.35">
      <c r="A205" s="150"/>
      <c r="B205" s="87" t="str">
        <f>'Modulo_D''Ordine_AI26'!D203</f>
        <v>STAFF</v>
      </c>
      <c r="C205" s="88" t="str">
        <f>'Modulo_D''Ordine_AI26'!E203</f>
        <v>T-SHIRT</v>
      </c>
      <c r="D205" s="88" t="str">
        <f>'Modulo_D''Ordine_AI26'!F203</f>
        <v>CORTA</v>
      </c>
      <c r="E205" s="88" t="str">
        <f>'Modulo_D''Ordine_AI26'!G203</f>
        <v>BIO</v>
      </c>
      <c r="F205" s="88" t="str">
        <f>'Modulo_D''Ordine_AI26'!H203</f>
        <v>bianco</v>
      </c>
      <c r="G205" s="88" t="str">
        <f>'Modulo_D''Ordine_AI26'!I203</f>
        <v>nero</v>
      </c>
      <c r="H205" s="88">
        <f>'Modulo_D''Ordine_AI26'!J203</f>
        <v>10</v>
      </c>
      <c r="I205" s="306">
        <f>+'Modulo_D''Ordine_AI26'!K205</f>
        <v>0</v>
      </c>
      <c r="J205" s="88">
        <f>'Modulo_D''Ordine_AI26'!L203</f>
        <v>0</v>
      </c>
      <c r="K205" s="88">
        <f>'Modulo_D''Ordine_AI26'!M203</f>
        <v>0</v>
      </c>
      <c r="L205" s="88">
        <f>'Modulo_D''Ordine_AI26'!N203</f>
        <v>0</v>
      </c>
      <c r="M205" s="88">
        <f>'Modulo_D''Ordine_AI26'!O203</f>
        <v>0</v>
      </c>
      <c r="N205" s="88">
        <f>'Modulo_D''Ordine_AI26'!P203</f>
        <v>0</v>
      </c>
      <c r="O205" s="88">
        <f>'Modulo_D''Ordine_AI26'!Q203</f>
        <v>0</v>
      </c>
      <c r="P205" s="88">
        <f>'Modulo_D''Ordine_AI26'!R203</f>
        <v>0</v>
      </c>
    </row>
    <row r="206" spans="1:16" s="14" customFormat="1" ht="15" thickBot="1" x14ac:dyDescent="0.35">
      <c r="A206" s="150"/>
      <c r="B206" s="87" t="str">
        <f>'Modulo_D''Ordine_AI26'!D204</f>
        <v>STAFF</v>
      </c>
      <c r="C206" s="88" t="str">
        <f>'Modulo_D''Ordine_AI26'!E204</f>
        <v>T-SHIRT</v>
      </c>
      <c r="D206" s="88" t="str">
        <f>'Modulo_D''Ordine_AI26'!F204</f>
        <v>CORTA</v>
      </c>
      <c r="E206" s="88" t="str">
        <f>'Modulo_D''Ordine_AI26'!G204</f>
        <v>BIO</v>
      </c>
      <c r="F206" s="88" t="str">
        <f>'Modulo_D''Ordine_AI26'!H204</f>
        <v>nero</v>
      </c>
      <c r="G206" s="88" t="str">
        <f>'Modulo_D''Ordine_AI26'!I204</f>
        <v>bianca</v>
      </c>
      <c r="H206" s="88">
        <f>'Modulo_D''Ordine_AI26'!J204</f>
        <v>10</v>
      </c>
      <c r="I206" s="306">
        <f>+'Modulo_D''Ordine_AI26'!K206</f>
        <v>0</v>
      </c>
      <c r="J206" s="88">
        <f>'Modulo_D''Ordine_AI26'!L204</f>
        <v>0</v>
      </c>
      <c r="K206" s="88">
        <f>'Modulo_D''Ordine_AI26'!M204</f>
        <v>0</v>
      </c>
      <c r="L206" s="88">
        <f>'Modulo_D''Ordine_AI26'!N204</f>
        <v>0</v>
      </c>
      <c r="M206" s="88">
        <f>'Modulo_D''Ordine_AI26'!O204</f>
        <v>0</v>
      </c>
      <c r="N206" s="88">
        <f>'Modulo_D''Ordine_AI26'!P204</f>
        <v>0</v>
      </c>
      <c r="O206" s="88">
        <f>'Modulo_D''Ordine_AI26'!Q204</f>
        <v>0</v>
      </c>
      <c r="P206" s="88">
        <f>'Modulo_D''Ordine_AI26'!R204</f>
        <v>0</v>
      </c>
    </row>
    <row r="207" spans="1:16" s="14" customFormat="1" ht="15" thickBot="1" x14ac:dyDescent="0.35">
      <c r="A207" s="150"/>
      <c r="B207" s="87" t="str">
        <f>'Modulo_D''Ordine_AI26'!D205</f>
        <v>STAFF</v>
      </c>
      <c r="C207" s="88" t="str">
        <f>'Modulo_D''Ordine_AI26'!E205</f>
        <v>T-SHIRT</v>
      </c>
      <c r="D207" s="88" t="str">
        <f>'Modulo_D''Ordine_AI26'!F205</f>
        <v>CORTA</v>
      </c>
      <c r="E207" s="88" t="str">
        <f>'Modulo_D''Ordine_AI26'!G205</f>
        <v>BIO</v>
      </c>
      <c r="F207" s="88" t="str">
        <f>'Modulo_D''Ordine_AI26'!H205</f>
        <v>rosso</v>
      </c>
      <c r="G207" s="88" t="str">
        <f>'Modulo_D''Ordine_AI26'!I205</f>
        <v>bianca</v>
      </c>
      <c r="H207" s="88">
        <f>'Modulo_D''Ordine_AI26'!J205</f>
        <v>10</v>
      </c>
      <c r="I207" s="306">
        <f>+'Modulo_D''Ordine_AI26'!K207</f>
        <v>0</v>
      </c>
      <c r="J207" s="88">
        <f>'Modulo_D''Ordine_AI26'!L205</f>
        <v>0</v>
      </c>
      <c r="K207" s="88">
        <f>'Modulo_D''Ordine_AI26'!M205</f>
        <v>0</v>
      </c>
      <c r="L207" s="88">
        <f>'Modulo_D''Ordine_AI26'!N205</f>
        <v>0</v>
      </c>
      <c r="M207" s="88">
        <f>'Modulo_D''Ordine_AI26'!O205</f>
        <v>0</v>
      </c>
      <c r="N207" s="88">
        <f>'Modulo_D''Ordine_AI26'!P205</f>
        <v>0</v>
      </c>
      <c r="O207" s="88">
        <f>'Modulo_D''Ordine_AI26'!Q205</f>
        <v>0</v>
      </c>
      <c r="P207" s="88">
        <f>'Modulo_D''Ordine_AI26'!R205</f>
        <v>0</v>
      </c>
    </row>
    <row r="208" spans="1:16" s="14" customFormat="1" ht="43.8" thickBot="1" x14ac:dyDescent="0.35">
      <c r="A208" s="150"/>
      <c r="B208" s="87" t="str">
        <f>'Modulo_D''Ordine_AI26'!D206</f>
        <v>shopper carta                                                                        (in omaggio 1 per ogni tees per ordini sup 1000€ + iva)</v>
      </c>
      <c r="C208" s="88" t="str">
        <f>'Modulo_D''Ordine_AI26'!E206</f>
        <v>shopper</v>
      </c>
      <c r="D208" s="88">
        <f>'Modulo_D''Ordine_AI26'!F206</f>
        <v>0</v>
      </c>
      <c r="E208" s="88" t="str">
        <f>'Modulo_D''Ordine_AI26'!G206</f>
        <v>carta</v>
      </c>
      <c r="F208" s="88" t="str">
        <f>'Modulo_D''Ordine_AI26'!H206</f>
        <v>avana</v>
      </c>
      <c r="G208" s="88" t="str">
        <f>'Modulo_D''Ordine_AI26'!I206</f>
        <v>nero</v>
      </c>
      <c r="H208" s="88">
        <f>'Modulo_D''Ordine_AI26'!J206</f>
        <v>0.3</v>
      </c>
      <c r="I208" s="306">
        <f>+'Modulo_D''Ordine_AI26'!K208</f>
        <v>0</v>
      </c>
      <c r="J208" s="88">
        <f>'Modulo_D''Ordine_AI26'!L206</f>
        <v>0</v>
      </c>
      <c r="K208" s="88">
        <f>'Modulo_D''Ordine_AI26'!M206</f>
        <v>0</v>
      </c>
      <c r="L208" s="88">
        <f>'Modulo_D''Ordine_AI26'!N206</f>
        <v>0</v>
      </c>
      <c r="M208" s="88">
        <f>'Modulo_D''Ordine_AI26'!O206</f>
        <v>0</v>
      </c>
      <c r="N208" s="88">
        <f>'Modulo_D''Ordine_AI26'!P206</f>
        <v>0</v>
      </c>
      <c r="O208" s="88">
        <f>'Modulo_D''Ordine_AI26'!Q206</f>
        <v>0</v>
      </c>
      <c r="P208" s="88">
        <f>'Modulo_D''Ordine_AI26'!R206</f>
        <v>0</v>
      </c>
    </row>
    <row r="209" spans="1:16" s="14" customFormat="1" ht="43.8" thickBot="1" x14ac:dyDescent="0.35">
      <c r="A209" s="150"/>
      <c r="B209" s="87" t="str">
        <f>'Modulo_D''Ordine_AI26'!D207</f>
        <v>FREE PALESTINE</v>
      </c>
      <c r="C209" s="88" t="str">
        <f>'Modulo_D''Ordine_AI26'!E207</f>
        <v>poster</v>
      </c>
      <c r="D209" s="88">
        <f>'Modulo_D''Ordine_AI26'!F207</f>
        <v>0</v>
      </c>
      <c r="E209" s="88">
        <f>'Modulo_D''Ordine_AI26'!G207</f>
        <v>0</v>
      </c>
      <c r="F209" s="88">
        <f>'Modulo_D''Ordine_AI26'!H207</f>
        <v>0</v>
      </c>
      <c r="G209" s="88" t="str">
        <f>'Modulo_D''Ordine_AI26'!I207</f>
        <v>rosso nero verde</v>
      </c>
      <c r="H209" s="88">
        <f>'Modulo_D''Ordine_AI26'!J207</f>
        <v>6</v>
      </c>
      <c r="I209" s="306">
        <f>+'Modulo_D''Ordine_AI26'!K209</f>
        <v>0</v>
      </c>
      <c r="J209" s="88">
        <f>'Modulo_D''Ordine_AI26'!L207</f>
        <v>0</v>
      </c>
      <c r="K209" s="88">
        <f>'Modulo_D''Ordine_AI26'!M207</f>
        <v>0</v>
      </c>
      <c r="L209" s="88">
        <f>'Modulo_D''Ordine_AI26'!N207</f>
        <v>0</v>
      </c>
      <c r="M209" s="88">
        <f>'Modulo_D''Ordine_AI26'!O207</f>
        <v>0</v>
      </c>
      <c r="N209" s="88">
        <f>'Modulo_D''Ordine_AI26'!P207</f>
        <v>0</v>
      </c>
      <c r="O209" s="88">
        <f>'Modulo_D''Ordine_AI26'!Q207</f>
        <v>0</v>
      </c>
      <c r="P209" s="88">
        <f>'Modulo_D''Ordine_AI26'!R207</f>
        <v>0</v>
      </c>
    </row>
    <row r="210" spans="1:16" s="14" customFormat="1" ht="29.4" thickBot="1" x14ac:dyDescent="0.35">
      <c r="A210" s="150"/>
      <c r="B210" s="87" t="str">
        <f>'Modulo_D''Ordine_AI26'!D208</f>
        <v>BELLA CIAO</v>
      </c>
      <c r="C210" s="88" t="str">
        <f>'Modulo_D''Ordine_AI26'!E208</f>
        <v>poster</v>
      </c>
      <c r="D210" s="88">
        <f>'Modulo_D''Ordine_AI26'!F208</f>
        <v>0</v>
      </c>
      <c r="E210" s="88">
        <f>'Modulo_D''Ordine_AI26'!G208</f>
        <v>0</v>
      </c>
      <c r="F210" s="88">
        <f>'Modulo_D''Ordine_AI26'!H208</f>
        <v>0</v>
      </c>
      <c r="G210" s="88" t="str">
        <f>'Modulo_D''Ordine_AI26'!I208</f>
        <v>rosso nero</v>
      </c>
      <c r="H210" s="88">
        <f>'Modulo_D''Ordine_AI26'!J208</f>
        <v>6</v>
      </c>
      <c r="I210" s="306">
        <f>+'Modulo_D''Ordine_AI26'!K210</f>
        <v>0</v>
      </c>
      <c r="J210" s="88">
        <f>'Modulo_D''Ordine_AI26'!L208</f>
        <v>0</v>
      </c>
      <c r="K210" s="88">
        <f>'Modulo_D''Ordine_AI26'!M208</f>
        <v>0</v>
      </c>
      <c r="L210" s="88">
        <f>'Modulo_D''Ordine_AI26'!N208</f>
        <v>0</v>
      </c>
      <c r="M210" s="88">
        <f>'Modulo_D''Ordine_AI26'!O208</f>
        <v>0</v>
      </c>
      <c r="N210" s="88">
        <f>'Modulo_D''Ordine_AI26'!P208</f>
        <v>0</v>
      </c>
      <c r="O210" s="88">
        <f>'Modulo_D''Ordine_AI26'!Q208</f>
        <v>0</v>
      </c>
      <c r="P210" s="88">
        <f>'Modulo_D''Ordine_AI26'!R208</f>
        <v>0</v>
      </c>
    </row>
    <row r="211" spans="1:16" s="14" customFormat="1" ht="15" thickBot="1" x14ac:dyDescent="0.35">
      <c r="A211" s="150"/>
      <c r="B211" s="87" t="str">
        <f>'Modulo_D''Ordine_AI26'!D209</f>
        <v>SEMPRE ALLEGRI</v>
      </c>
      <c r="C211" s="88" t="str">
        <f>'Modulo_D''Ordine_AI26'!E209</f>
        <v>poster</v>
      </c>
      <c r="D211" s="88">
        <f>'Modulo_D''Ordine_AI26'!F209</f>
        <v>0</v>
      </c>
      <c r="E211" s="88">
        <f>'Modulo_D''Ordine_AI26'!G209</f>
        <v>0</v>
      </c>
      <c r="F211" s="88">
        <f>'Modulo_D''Ordine_AI26'!H209</f>
        <v>0</v>
      </c>
      <c r="G211" s="88" t="str">
        <f>'Modulo_D''Ordine_AI26'!I209</f>
        <v>nero</v>
      </c>
      <c r="H211" s="88">
        <f>'Modulo_D''Ordine_AI26'!J209</f>
        <v>6</v>
      </c>
      <c r="I211" s="306">
        <f>+'Modulo_D''Ordine_AI26'!K211</f>
        <v>0</v>
      </c>
      <c r="J211" s="88">
        <f>'Modulo_D''Ordine_AI26'!L209</f>
        <v>0</v>
      </c>
      <c r="K211" s="88">
        <f>'Modulo_D''Ordine_AI26'!M209</f>
        <v>0</v>
      </c>
      <c r="L211" s="88">
        <f>'Modulo_D''Ordine_AI26'!N209</f>
        <v>0</v>
      </c>
      <c r="M211" s="88">
        <f>'Modulo_D''Ordine_AI26'!O209</f>
        <v>0</v>
      </c>
      <c r="N211" s="88">
        <f>'Modulo_D''Ordine_AI26'!P209</f>
        <v>0</v>
      </c>
      <c r="O211" s="88">
        <f>'Modulo_D''Ordine_AI26'!Q209</f>
        <v>0</v>
      </c>
      <c r="P211" s="88">
        <f>'Modulo_D''Ordine_AI26'!R209</f>
        <v>0</v>
      </c>
    </row>
    <row r="212" spans="1:16" s="14" customFormat="1" ht="15" thickBot="1" x14ac:dyDescent="0.35">
      <c r="A212" s="150"/>
      <c r="B212" s="87" t="str">
        <f>'Modulo_D''Ordine_AI26'!D210</f>
        <v>SMALL ACTION</v>
      </c>
      <c r="C212" s="88" t="str">
        <f>'Modulo_D''Ordine_AI26'!E210</f>
        <v>poster</v>
      </c>
      <c r="D212" s="88">
        <f>'Modulo_D''Ordine_AI26'!F210</f>
        <v>0</v>
      </c>
      <c r="E212" s="88">
        <f>'Modulo_D''Ordine_AI26'!G210</f>
        <v>0</v>
      </c>
      <c r="F212" s="88">
        <f>'Modulo_D''Ordine_AI26'!H210</f>
        <v>0</v>
      </c>
      <c r="G212" s="88" t="str">
        <f>'Modulo_D''Ordine_AI26'!I210</f>
        <v>rosso</v>
      </c>
      <c r="H212" s="88">
        <f>'Modulo_D''Ordine_AI26'!J210</f>
        <v>6</v>
      </c>
      <c r="I212" s="306">
        <f>+'Modulo_D''Ordine_AI26'!K212</f>
        <v>0</v>
      </c>
      <c r="J212" s="88">
        <f>'Modulo_D''Ordine_AI26'!L210</f>
        <v>0</v>
      </c>
      <c r="K212" s="88">
        <f>'Modulo_D''Ordine_AI26'!M210</f>
        <v>0</v>
      </c>
      <c r="L212" s="88">
        <f>'Modulo_D''Ordine_AI26'!N210</f>
        <v>0</v>
      </c>
      <c r="M212" s="88">
        <f>'Modulo_D''Ordine_AI26'!O210</f>
        <v>0</v>
      </c>
      <c r="N212" s="88">
        <f>'Modulo_D''Ordine_AI26'!P210</f>
        <v>0</v>
      </c>
      <c r="O212" s="88">
        <f>'Modulo_D''Ordine_AI26'!Q210</f>
        <v>0</v>
      </c>
      <c r="P212" s="88">
        <f>'Modulo_D''Ordine_AI26'!R210</f>
        <v>0</v>
      </c>
    </row>
    <row r="213" spans="1:16" s="14" customFormat="1" ht="15" thickBot="1" x14ac:dyDescent="0.35">
      <c r="A213" s="150"/>
      <c r="B213" s="87" t="str">
        <f>'Modulo_D''Ordine_AI26'!D211</f>
        <v>ATTIVISTA</v>
      </c>
      <c r="C213" s="88" t="str">
        <f>'Modulo_D''Ordine_AI26'!E211</f>
        <v>poster</v>
      </c>
      <c r="D213" s="88">
        <f>'Modulo_D''Ordine_AI26'!F211</f>
        <v>0</v>
      </c>
      <c r="E213" s="88">
        <f>'Modulo_D''Ordine_AI26'!G211</f>
        <v>0</v>
      </c>
      <c r="F213" s="88">
        <f>'Modulo_D''Ordine_AI26'!H211</f>
        <v>0</v>
      </c>
      <c r="G213" s="88" t="str">
        <f>'Modulo_D''Ordine_AI26'!I211</f>
        <v>nero</v>
      </c>
      <c r="H213" s="88">
        <f>'Modulo_D''Ordine_AI26'!J211</f>
        <v>6</v>
      </c>
      <c r="I213" s="306">
        <f>+'Modulo_D''Ordine_AI26'!K213</f>
        <v>0</v>
      </c>
      <c r="J213" s="88">
        <f>'Modulo_D''Ordine_AI26'!L211</f>
        <v>0</v>
      </c>
      <c r="K213" s="88">
        <f>'Modulo_D''Ordine_AI26'!M211</f>
        <v>0</v>
      </c>
      <c r="L213" s="88">
        <f>'Modulo_D''Ordine_AI26'!N211</f>
        <v>0</v>
      </c>
      <c r="M213" s="88">
        <f>'Modulo_D''Ordine_AI26'!O211</f>
        <v>0</v>
      </c>
      <c r="N213" s="88">
        <f>'Modulo_D''Ordine_AI26'!P211</f>
        <v>0</v>
      </c>
      <c r="O213" s="88">
        <f>'Modulo_D''Ordine_AI26'!Q211</f>
        <v>0</v>
      </c>
      <c r="P213" s="88">
        <f>'Modulo_D''Ordine_AI26'!R211</f>
        <v>0</v>
      </c>
    </row>
    <row r="214" spans="1:16" s="14" customFormat="1" ht="15" thickBot="1" x14ac:dyDescent="0.35">
      <c r="A214" s="150"/>
      <c r="B214" s="87" t="str">
        <f>'Modulo_D''Ordine_AI26'!D212</f>
        <v>CAFFE'</v>
      </c>
      <c r="C214" s="88" t="str">
        <f>'Modulo_D''Ordine_AI26'!E212</f>
        <v>poster</v>
      </c>
      <c r="D214" s="88">
        <f>'Modulo_D''Ordine_AI26'!F212</f>
        <v>0</v>
      </c>
      <c r="E214" s="88">
        <f>'Modulo_D''Ordine_AI26'!G212</f>
        <v>0</v>
      </c>
      <c r="F214" s="88">
        <f>'Modulo_D''Ordine_AI26'!H212</f>
        <v>0</v>
      </c>
      <c r="G214" s="88" t="str">
        <f>'Modulo_D''Ordine_AI26'!I212</f>
        <v>nero</v>
      </c>
      <c r="H214" s="88">
        <f>'Modulo_D''Ordine_AI26'!J212</f>
        <v>6</v>
      </c>
      <c r="I214" s="306">
        <f>+'Modulo_D''Ordine_AI26'!K214</f>
        <v>0</v>
      </c>
      <c r="J214" s="88">
        <f>'Modulo_D''Ordine_AI26'!L212</f>
        <v>0</v>
      </c>
      <c r="K214" s="88">
        <f>'Modulo_D''Ordine_AI26'!M212</f>
        <v>0</v>
      </c>
      <c r="L214" s="88">
        <f>'Modulo_D''Ordine_AI26'!N212</f>
        <v>0</v>
      </c>
      <c r="M214" s="88">
        <f>'Modulo_D''Ordine_AI26'!O212</f>
        <v>0</v>
      </c>
      <c r="N214" s="88">
        <f>'Modulo_D''Ordine_AI26'!P212</f>
        <v>0</v>
      </c>
      <c r="O214" s="88">
        <f>'Modulo_D''Ordine_AI26'!Q212</f>
        <v>0</v>
      </c>
      <c r="P214" s="88">
        <f>'Modulo_D''Ordine_AI26'!R212</f>
        <v>0</v>
      </c>
    </row>
    <row r="215" spans="1:16" s="14" customFormat="1" ht="15" thickBot="1" x14ac:dyDescent="0.35">
      <c r="A215" s="150"/>
      <c r="B215" s="87" t="str">
        <f>'Modulo_D''Ordine_AI26'!D213</f>
        <v>SMISURATA PREGHIERA</v>
      </c>
      <c r="C215" s="88" t="str">
        <f>'Modulo_D''Ordine_AI26'!E213</f>
        <v>poster</v>
      </c>
      <c r="D215" s="88">
        <f>'Modulo_D''Ordine_AI26'!F213</f>
        <v>0</v>
      </c>
      <c r="E215" s="88">
        <f>'Modulo_D''Ordine_AI26'!G213</f>
        <v>0</v>
      </c>
      <c r="F215" s="88">
        <f>'Modulo_D''Ordine_AI26'!H213</f>
        <v>0</v>
      </c>
      <c r="G215" s="88" t="str">
        <f>'Modulo_D''Ordine_AI26'!I213</f>
        <v>nero</v>
      </c>
      <c r="H215" s="88">
        <f>'Modulo_D''Ordine_AI26'!J213</f>
        <v>6</v>
      </c>
      <c r="I215" s="306">
        <f>+'Modulo_D''Ordine_AI26'!K215</f>
        <v>0</v>
      </c>
      <c r="J215" s="88">
        <f>'Modulo_D''Ordine_AI26'!L213</f>
        <v>0</v>
      </c>
      <c r="K215" s="88">
        <f>'Modulo_D''Ordine_AI26'!M213</f>
        <v>0</v>
      </c>
      <c r="L215" s="88">
        <f>'Modulo_D''Ordine_AI26'!N213</f>
        <v>0</v>
      </c>
      <c r="M215" s="88">
        <f>'Modulo_D''Ordine_AI26'!O213</f>
        <v>0</v>
      </c>
      <c r="N215" s="88">
        <f>'Modulo_D''Ordine_AI26'!P213</f>
        <v>0</v>
      </c>
      <c r="O215" s="88">
        <f>'Modulo_D''Ordine_AI26'!Q213</f>
        <v>0</v>
      </c>
      <c r="P215" s="88">
        <f>'Modulo_D''Ordine_AI26'!R213</f>
        <v>0</v>
      </c>
    </row>
    <row r="216" spans="1:16" s="14" customFormat="1" ht="43.8" thickBot="1" x14ac:dyDescent="0.35">
      <c r="A216" s="150"/>
      <c r="B216" s="87" t="str">
        <f>'Modulo_D''Ordine_AI26'!D214</f>
        <v>FREE PALESTINE</v>
      </c>
      <c r="C216" s="88" t="str">
        <f>'Modulo_D''Ordine_AI26'!E214</f>
        <v>calamita rett</v>
      </c>
      <c r="D216" s="88">
        <f>'Modulo_D''Ordine_AI26'!F214</f>
        <v>0</v>
      </c>
      <c r="E216" s="88">
        <f>'Modulo_D''Ordine_AI26'!G214</f>
        <v>0</v>
      </c>
      <c r="F216" s="88">
        <f>'Modulo_D''Ordine_AI26'!H214</f>
        <v>0</v>
      </c>
      <c r="G216" s="88" t="str">
        <f>'Modulo_D''Ordine_AI26'!I214</f>
        <v>rosso nero verde</v>
      </c>
      <c r="H216" s="88">
        <f>'Modulo_D''Ordine_AI26'!J214</f>
        <v>1.65</v>
      </c>
      <c r="I216" s="306">
        <f>+'Modulo_D''Ordine_AI26'!K216</f>
        <v>0</v>
      </c>
      <c r="J216" s="88">
        <f>'Modulo_D''Ordine_AI26'!L214</f>
        <v>0</v>
      </c>
      <c r="K216" s="88">
        <f>'Modulo_D''Ordine_AI26'!M214</f>
        <v>0</v>
      </c>
      <c r="L216" s="88">
        <f>'Modulo_D''Ordine_AI26'!N214</f>
        <v>0</v>
      </c>
      <c r="M216" s="88">
        <f>'Modulo_D''Ordine_AI26'!O214</f>
        <v>0</v>
      </c>
      <c r="N216" s="88">
        <f>'Modulo_D''Ordine_AI26'!P214</f>
        <v>0</v>
      </c>
      <c r="O216" s="88">
        <f>'Modulo_D''Ordine_AI26'!Q214</f>
        <v>0</v>
      </c>
      <c r="P216" s="88">
        <f>'Modulo_D''Ordine_AI26'!R214</f>
        <v>0</v>
      </c>
    </row>
    <row r="217" spans="1:16" s="14" customFormat="1" ht="29.4" thickBot="1" x14ac:dyDescent="0.35">
      <c r="A217" s="150"/>
      <c r="B217" s="87" t="str">
        <f>'Modulo_D''Ordine_AI26'!D215</f>
        <v>BELLA CIAO</v>
      </c>
      <c r="C217" s="88" t="str">
        <f>'Modulo_D''Ordine_AI26'!E215</f>
        <v>calamita rett</v>
      </c>
      <c r="D217" s="88">
        <f>'Modulo_D''Ordine_AI26'!F215</f>
        <v>0</v>
      </c>
      <c r="E217" s="88">
        <f>'Modulo_D''Ordine_AI26'!G215</f>
        <v>0</v>
      </c>
      <c r="F217" s="88">
        <f>'Modulo_D''Ordine_AI26'!H215</f>
        <v>0</v>
      </c>
      <c r="G217" s="88" t="str">
        <f>'Modulo_D''Ordine_AI26'!I215</f>
        <v>rosso nero</v>
      </c>
      <c r="H217" s="88">
        <f>'Modulo_D''Ordine_AI26'!J215</f>
        <v>1.65</v>
      </c>
      <c r="I217" s="306">
        <f>+'Modulo_D''Ordine_AI26'!K217</f>
        <v>0</v>
      </c>
      <c r="J217" s="88">
        <f>'Modulo_D''Ordine_AI26'!L215</f>
        <v>0</v>
      </c>
      <c r="K217" s="88">
        <f>'Modulo_D''Ordine_AI26'!M215</f>
        <v>0</v>
      </c>
      <c r="L217" s="88">
        <f>'Modulo_D''Ordine_AI26'!N215</f>
        <v>0</v>
      </c>
      <c r="M217" s="88">
        <f>'Modulo_D''Ordine_AI26'!O215</f>
        <v>0</v>
      </c>
      <c r="N217" s="88">
        <f>'Modulo_D''Ordine_AI26'!P215</f>
        <v>0</v>
      </c>
      <c r="O217" s="88">
        <f>'Modulo_D''Ordine_AI26'!Q215</f>
        <v>0</v>
      </c>
      <c r="P217" s="88">
        <f>'Modulo_D''Ordine_AI26'!R215</f>
        <v>0</v>
      </c>
    </row>
    <row r="218" spans="1:16" s="14" customFormat="1" ht="29.4" thickBot="1" x14ac:dyDescent="0.35">
      <c r="A218" s="150"/>
      <c r="B218" s="87" t="str">
        <f>'Modulo_D''Ordine_AI26'!D216</f>
        <v>SEMPRE ALLEGRI</v>
      </c>
      <c r="C218" s="88" t="str">
        <f>'Modulo_D''Ordine_AI26'!E216</f>
        <v>calamita rett</v>
      </c>
      <c r="D218" s="88">
        <f>'Modulo_D''Ordine_AI26'!F216</f>
        <v>0</v>
      </c>
      <c r="E218" s="88">
        <f>'Modulo_D''Ordine_AI26'!G216</f>
        <v>0</v>
      </c>
      <c r="F218" s="88">
        <f>'Modulo_D''Ordine_AI26'!H216</f>
        <v>0</v>
      </c>
      <c r="G218" s="88" t="str">
        <f>'Modulo_D''Ordine_AI26'!I216</f>
        <v>nero</v>
      </c>
      <c r="H218" s="88">
        <f>'Modulo_D''Ordine_AI26'!J216</f>
        <v>1.65</v>
      </c>
      <c r="I218" s="306">
        <f>+'Modulo_D''Ordine_AI26'!K218</f>
        <v>0</v>
      </c>
      <c r="J218" s="88">
        <f>'Modulo_D''Ordine_AI26'!L216</f>
        <v>0</v>
      </c>
      <c r="K218" s="88">
        <f>'Modulo_D''Ordine_AI26'!M216</f>
        <v>0</v>
      </c>
      <c r="L218" s="88">
        <f>'Modulo_D''Ordine_AI26'!N216</f>
        <v>0</v>
      </c>
      <c r="M218" s="88">
        <f>'Modulo_D''Ordine_AI26'!O216</f>
        <v>0</v>
      </c>
      <c r="N218" s="88">
        <f>'Modulo_D''Ordine_AI26'!P216</f>
        <v>0</v>
      </c>
      <c r="O218" s="88">
        <f>'Modulo_D''Ordine_AI26'!Q216</f>
        <v>0</v>
      </c>
      <c r="P218" s="88">
        <f>'Modulo_D''Ordine_AI26'!R216</f>
        <v>0</v>
      </c>
    </row>
    <row r="219" spans="1:16" s="14" customFormat="1" ht="29.4" thickBot="1" x14ac:dyDescent="0.35">
      <c r="A219" s="150"/>
      <c r="B219" s="87" t="str">
        <f>'Modulo_D''Ordine_AI26'!D217</f>
        <v>SMALL ACTION</v>
      </c>
      <c r="C219" s="88" t="str">
        <f>'Modulo_D''Ordine_AI26'!E217</f>
        <v>calamita rett</v>
      </c>
      <c r="D219" s="88">
        <f>'Modulo_D''Ordine_AI26'!F217</f>
        <v>0</v>
      </c>
      <c r="E219" s="88">
        <f>'Modulo_D''Ordine_AI26'!G217</f>
        <v>0</v>
      </c>
      <c r="F219" s="88">
        <f>'Modulo_D''Ordine_AI26'!H217</f>
        <v>0</v>
      </c>
      <c r="G219" s="88" t="str">
        <f>'Modulo_D''Ordine_AI26'!I217</f>
        <v>rosso</v>
      </c>
      <c r="H219" s="88">
        <f>'Modulo_D''Ordine_AI26'!J217</f>
        <v>1.65</v>
      </c>
      <c r="I219" s="306">
        <f>+'Modulo_D''Ordine_AI26'!K219</f>
        <v>0</v>
      </c>
      <c r="J219" s="88">
        <f>'Modulo_D''Ordine_AI26'!L217</f>
        <v>0</v>
      </c>
      <c r="K219" s="88">
        <f>'Modulo_D''Ordine_AI26'!M217</f>
        <v>0</v>
      </c>
      <c r="L219" s="88">
        <f>'Modulo_D''Ordine_AI26'!N217</f>
        <v>0</v>
      </c>
      <c r="M219" s="88">
        <f>'Modulo_D''Ordine_AI26'!O217</f>
        <v>0</v>
      </c>
      <c r="N219" s="88">
        <f>'Modulo_D''Ordine_AI26'!P217</f>
        <v>0</v>
      </c>
      <c r="O219" s="88">
        <f>'Modulo_D''Ordine_AI26'!Q217</f>
        <v>0</v>
      </c>
      <c r="P219" s="88">
        <f>'Modulo_D''Ordine_AI26'!R217</f>
        <v>0</v>
      </c>
    </row>
    <row r="220" spans="1:16" s="14" customFormat="1" ht="29.4" thickBot="1" x14ac:dyDescent="0.35">
      <c r="A220" s="150"/>
      <c r="B220" s="87" t="str">
        <f>'Modulo_D''Ordine_AI26'!D218</f>
        <v>BEPPE ANNA</v>
      </c>
      <c r="C220" s="88" t="str">
        <f>'Modulo_D''Ordine_AI26'!E218</f>
        <v>calamita rett</v>
      </c>
      <c r="D220" s="88">
        <f>'Modulo_D''Ordine_AI26'!F218</f>
        <v>0</v>
      </c>
      <c r="E220" s="88">
        <f>'Modulo_D''Ordine_AI26'!G218</f>
        <v>0</v>
      </c>
      <c r="F220" s="88">
        <f>'Modulo_D''Ordine_AI26'!H218</f>
        <v>0</v>
      </c>
      <c r="G220" s="88" t="str">
        <f>'Modulo_D''Ordine_AI26'!I218</f>
        <v>nero</v>
      </c>
      <c r="H220" s="88">
        <f>'Modulo_D''Ordine_AI26'!J218</f>
        <v>1.65</v>
      </c>
      <c r="I220" s="306">
        <f>+'Modulo_D''Ordine_AI26'!K220</f>
        <v>0</v>
      </c>
      <c r="J220" s="88">
        <f>'Modulo_D''Ordine_AI26'!L218</f>
        <v>0</v>
      </c>
      <c r="K220" s="88">
        <f>'Modulo_D''Ordine_AI26'!M218</f>
        <v>0</v>
      </c>
      <c r="L220" s="88">
        <f>'Modulo_D''Ordine_AI26'!N218</f>
        <v>0</v>
      </c>
      <c r="M220" s="88">
        <f>'Modulo_D''Ordine_AI26'!O218</f>
        <v>0</v>
      </c>
      <c r="N220" s="88">
        <f>'Modulo_D''Ordine_AI26'!P218</f>
        <v>0</v>
      </c>
      <c r="O220" s="88">
        <f>'Modulo_D''Ordine_AI26'!Q218</f>
        <v>0</v>
      </c>
      <c r="P220" s="88">
        <f>'Modulo_D''Ordine_AI26'!R218</f>
        <v>0</v>
      </c>
    </row>
    <row r="221" spans="1:16" s="14" customFormat="1" ht="29.4" thickBot="1" x14ac:dyDescent="0.35">
      <c r="A221" s="150"/>
      <c r="B221" s="87" t="str">
        <f>'Modulo_D''Ordine_AI26'!D219</f>
        <v>SMISURATA PREGHIERA</v>
      </c>
      <c r="C221" s="88" t="str">
        <f>'Modulo_D''Ordine_AI26'!E219</f>
        <v>calamita rett</v>
      </c>
      <c r="D221" s="88">
        <f>'Modulo_D''Ordine_AI26'!F219</f>
        <v>0</v>
      </c>
      <c r="E221" s="88">
        <f>'Modulo_D''Ordine_AI26'!G219</f>
        <v>0</v>
      </c>
      <c r="F221" s="88">
        <f>'Modulo_D''Ordine_AI26'!H219</f>
        <v>0</v>
      </c>
      <c r="G221" s="88" t="str">
        <f>'Modulo_D''Ordine_AI26'!I219</f>
        <v>nero</v>
      </c>
      <c r="H221" s="88">
        <f>'Modulo_D''Ordine_AI26'!J219</f>
        <v>1.65</v>
      </c>
      <c r="I221" s="306">
        <f>+'Modulo_D''Ordine_AI26'!K221</f>
        <v>0</v>
      </c>
      <c r="J221" s="88">
        <f>'Modulo_D''Ordine_AI26'!L219</f>
        <v>0</v>
      </c>
      <c r="K221" s="88">
        <f>'Modulo_D''Ordine_AI26'!M219</f>
        <v>0</v>
      </c>
      <c r="L221" s="88">
        <f>'Modulo_D''Ordine_AI26'!N219</f>
        <v>0</v>
      </c>
      <c r="M221" s="88">
        <f>'Modulo_D''Ordine_AI26'!O219</f>
        <v>0</v>
      </c>
      <c r="N221" s="88">
        <f>'Modulo_D''Ordine_AI26'!P219</f>
        <v>0</v>
      </c>
      <c r="O221" s="88">
        <f>'Modulo_D''Ordine_AI26'!Q219</f>
        <v>0</v>
      </c>
      <c r="P221" s="88">
        <f>'Modulo_D''Ordine_AI26'!R219</f>
        <v>0</v>
      </c>
    </row>
    <row r="222" spans="1:16" s="14" customFormat="1" ht="43.8" thickBot="1" x14ac:dyDescent="0.35">
      <c r="A222" s="150"/>
      <c r="B222" s="87" t="str">
        <f>'Modulo_D''Ordine_AI26'!D220</f>
        <v>FREE PALESTINE</v>
      </c>
      <c r="C222" s="88" t="str">
        <f>'Modulo_D''Ordine_AI26'!E220</f>
        <v>calamita tonda</v>
      </c>
      <c r="D222" s="88">
        <f>'Modulo_D''Ordine_AI26'!F220</f>
        <v>0</v>
      </c>
      <c r="E222" s="88">
        <f>'Modulo_D''Ordine_AI26'!G220</f>
        <v>0</v>
      </c>
      <c r="F222" s="88">
        <f>'Modulo_D''Ordine_AI26'!H220</f>
        <v>0</v>
      </c>
      <c r="G222" s="88" t="str">
        <f>'Modulo_D''Ordine_AI26'!I220</f>
        <v>rosso nero verde</v>
      </c>
      <c r="H222" s="88">
        <f>'Modulo_D''Ordine_AI26'!J220</f>
        <v>1.65</v>
      </c>
      <c r="I222" s="306">
        <f>+'Modulo_D''Ordine_AI26'!K222</f>
        <v>0</v>
      </c>
      <c r="J222" s="88">
        <f>'Modulo_D''Ordine_AI26'!L220</f>
        <v>0</v>
      </c>
      <c r="K222" s="88">
        <f>'Modulo_D''Ordine_AI26'!M220</f>
        <v>0</v>
      </c>
      <c r="L222" s="88">
        <f>'Modulo_D''Ordine_AI26'!N220</f>
        <v>0</v>
      </c>
      <c r="M222" s="88">
        <f>'Modulo_D''Ordine_AI26'!O220</f>
        <v>0</v>
      </c>
      <c r="N222" s="88">
        <f>'Modulo_D''Ordine_AI26'!P220</f>
        <v>0</v>
      </c>
      <c r="O222" s="88">
        <f>'Modulo_D''Ordine_AI26'!Q220</f>
        <v>0</v>
      </c>
      <c r="P222" s="88">
        <f>'Modulo_D''Ordine_AI26'!R220</f>
        <v>0</v>
      </c>
    </row>
    <row r="223" spans="1:16" s="14" customFormat="1" ht="29.4" thickBot="1" x14ac:dyDescent="0.35">
      <c r="A223" s="150"/>
      <c r="B223" s="87" t="str">
        <f>'Modulo_D''Ordine_AI26'!D221</f>
        <v>BELLA CIAO</v>
      </c>
      <c r="C223" s="88" t="str">
        <f>'Modulo_D''Ordine_AI26'!E221</f>
        <v>calamita tonda</v>
      </c>
      <c r="D223" s="88">
        <f>'Modulo_D''Ordine_AI26'!F221</f>
        <v>0</v>
      </c>
      <c r="E223" s="88">
        <f>'Modulo_D''Ordine_AI26'!G221</f>
        <v>0</v>
      </c>
      <c r="F223" s="88">
        <f>'Modulo_D''Ordine_AI26'!H221</f>
        <v>0</v>
      </c>
      <c r="G223" s="88" t="str">
        <f>'Modulo_D''Ordine_AI26'!I221</f>
        <v>rosso nero</v>
      </c>
      <c r="H223" s="88">
        <f>'Modulo_D''Ordine_AI26'!J221</f>
        <v>1.65</v>
      </c>
      <c r="I223" s="306">
        <f>+'Modulo_D''Ordine_AI26'!K223</f>
        <v>0</v>
      </c>
      <c r="J223" s="88">
        <f>'Modulo_D''Ordine_AI26'!L221</f>
        <v>0</v>
      </c>
      <c r="K223" s="88">
        <f>'Modulo_D''Ordine_AI26'!M221</f>
        <v>0</v>
      </c>
      <c r="L223" s="88">
        <f>'Modulo_D''Ordine_AI26'!N221</f>
        <v>0</v>
      </c>
      <c r="M223" s="88">
        <f>'Modulo_D''Ordine_AI26'!O221</f>
        <v>0</v>
      </c>
      <c r="N223" s="88">
        <f>'Modulo_D''Ordine_AI26'!P221</f>
        <v>0</v>
      </c>
      <c r="O223" s="88">
        <f>'Modulo_D''Ordine_AI26'!Q221</f>
        <v>0</v>
      </c>
      <c r="P223" s="88">
        <f>'Modulo_D''Ordine_AI26'!R221</f>
        <v>0</v>
      </c>
    </row>
    <row r="224" spans="1:16" s="14" customFormat="1" ht="29.4" thickBot="1" x14ac:dyDescent="0.35">
      <c r="A224" s="150"/>
      <c r="B224" s="87" t="str">
        <f>'Modulo_D''Ordine_AI26'!D222</f>
        <v>SEMPRE ALLEGRI</v>
      </c>
      <c r="C224" s="88" t="str">
        <f>'Modulo_D''Ordine_AI26'!E222</f>
        <v>calamita tonda</v>
      </c>
      <c r="D224" s="88">
        <f>'Modulo_D''Ordine_AI26'!F222</f>
        <v>0</v>
      </c>
      <c r="E224" s="88">
        <f>'Modulo_D''Ordine_AI26'!G222</f>
        <v>0</v>
      </c>
      <c r="F224" s="88">
        <f>'Modulo_D''Ordine_AI26'!H222</f>
        <v>0</v>
      </c>
      <c r="G224" s="88" t="str">
        <f>'Modulo_D''Ordine_AI26'!I222</f>
        <v>nero</v>
      </c>
      <c r="H224" s="88">
        <f>'Modulo_D''Ordine_AI26'!J222</f>
        <v>1.65</v>
      </c>
      <c r="I224" s="306">
        <f>+'Modulo_D''Ordine_AI26'!K224</f>
        <v>0</v>
      </c>
      <c r="J224" s="88">
        <f>'Modulo_D''Ordine_AI26'!L222</f>
        <v>0</v>
      </c>
      <c r="K224" s="88">
        <f>'Modulo_D''Ordine_AI26'!M222</f>
        <v>0</v>
      </c>
      <c r="L224" s="88">
        <f>'Modulo_D''Ordine_AI26'!N222</f>
        <v>0</v>
      </c>
      <c r="M224" s="88">
        <f>'Modulo_D''Ordine_AI26'!O222</f>
        <v>0</v>
      </c>
      <c r="N224" s="88">
        <f>'Modulo_D''Ordine_AI26'!P222</f>
        <v>0</v>
      </c>
      <c r="O224" s="88">
        <f>'Modulo_D''Ordine_AI26'!Q222</f>
        <v>0</v>
      </c>
      <c r="P224" s="88">
        <f>'Modulo_D''Ordine_AI26'!R222</f>
        <v>0</v>
      </c>
    </row>
    <row r="225" spans="1:16" s="14" customFormat="1" ht="29.4" thickBot="1" x14ac:dyDescent="0.35">
      <c r="A225" s="150"/>
      <c r="B225" s="87" t="str">
        <f>'Modulo_D''Ordine_AI26'!D223</f>
        <v>BEPPE ANNA</v>
      </c>
      <c r="C225" s="88" t="str">
        <f>'Modulo_D''Ordine_AI26'!E223</f>
        <v>calamita tonda</v>
      </c>
      <c r="D225" s="88">
        <f>'Modulo_D''Ordine_AI26'!F223</f>
        <v>0</v>
      </c>
      <c r="E225" s="88">
        <f>'Modulo_D''Ordine_AI26'!G223</f>
        <v>0</v>
      </c>
      <c r="F225" s="88">
        <f>'Modulo_D''Ordine_AI26'!H223</f>
        <v>0</v>
      </c>
      <c r="G225" s="88" t="str">
        <f>'Modulo_D''Ordine_AI26'!I223</f>
        <v>nero</v>
      </c>
      <c r="H225" s="88">
        <f>'Modulo_D''Ordine_AI26'!J223</f>
        <v>1.65</v>
      </c>
      <c r="I225" s="306">
        <f>+'Modulo_D''Ordine_AI26'!K225</f>
        <v>0</v>
      </c>
      <c r="J225" s="88">
        <f>'Modulo_D''Ordine_AI26'!L223</f>
        <v>0</v>
      </c>
      <c r="K225" s="88">
        <f>'Modulo_D''Ordine_AI26'!M223</f>
        <v>0</v>
      </c>
      <c r="L225" s="88">
        <f>'Modulo_D''Ordine_AI26'!N223</f>
        <v>0</v>
      </c>
      <c r="M225" s="88">
        <f>'Modulo_D''Ordine_AI26'!O223</f>
        <v>0</v>
      </c>
      <c r="N225" s="88">
        <f>'Modulo_D''Ordine_AI26'!P223</f>
        <v>0</v>
      </c>
      <c r="O225" s="88">
        <f>'Modulo_D''Ordine_AI26'!Q223</f>
        <v>0</v>
      </c>
      <c r="P225" s="88">
        <f>'Modulo_D''Ordine_AI26'!R223</f>
        <v>0</v>
      </c>
    </row>
    <row r="226" spans="1:16" s="14" customFormat="1" ht="29.4" thickBot="1" x14ac:dyDescent="0.35">
      <c r="A226" s="150"/>
      <c r="B226" s="87" t="str">
        <f>'Modulo_D''Ordine_AI26'!D224</f>
        <v>SMISURATA PREGHIERA</v>
      </c>
      <c r="C226" s="88" t="str">
        <f>'Modulo_D''Ordine_AI26'!E224</f>
        <v>calamita tonda</v>
      </c>
      <c r="D226" s="88">
        <f>'Modulo_D''Ordine_AI26'!F224</f>
        <v>0</v>
      </c>
      <c r="E226" s="88">
        <f>'Modulo_D''Ordine_AI26'!G224</f>
        <v>0</v>
      </c>
      <c r="F226" s="88">
        <f>'Modulo_D''Ordine_AI26'!H224</f>
        <v>0</v>
      </c>
      <c r="G226" s="88" t="str">
        <f>'Modulo_D''Ordine_AI26'!I224</f>
        <v>nero</v>
      </c>
      <c r="H226" s="88">
        <f>'Modulo_D''Ordine_AI26'!J224</f>
        <v>1.65</v>
      </c>
      <c r="I226" s="306">
        <f>+'Modulo_D''Ordine_AI26'!K226</f>
        <v>0</v>
      </c>
      <c r="J226" s="88">
        <f>'Modulo_D''Ordine_AI26'!L224</f>
        <v>0</v>
      </c>
      <c r="K226" s="88">
        <f>'Modulo_D''Ordine_AI26'!M224</f>
        <v>0</v>
      </c>
      <c r="L226" s="88">
        <f>'Modulo_D''Ordine_AI26'!N224</f>
        <v>0</v>
      </c>
      <c r="M226" s="88">
        <f>'Modulo_D''Ordine_AI26'!O224</f>
        <v>0</v>
      </c>
      <c r="N226" s="88">
        <f>'Modulo_D''Ordine_AI26'!P224</f>
        <v>0</v>
      </c>
      <c r="O226" s="88">
        <f>'Modulo_D''Ordine_AI26'!Q224</f>
        <v>0</v>
      </c>
      <c r="P226" s="88">
        <f>'Modulo_D''Ordine_AI26'!R224</f>
        <v>0</v>
      </c>
    </row>
    <row r="227" spans="1:16" s="14" customFormat="1" ht="43.8" thickBot="1" x14ac:dyDescent="0.35">
      <c r="A227" s="150"/>
      <c r="B227" s="87" t="str">
        <f>'Modulo_D''Ordine_AI26'!D225</f>
        <v>FREE PALESTINE</v>
      </c>
      <c r="C227" s="88" t="str">
        <f>'Modulo_D''Ordine_AI26'!E225</f>
        <v>spilla tonda</v>
      </c>
      <c r="D227" s="88">
        <f>'Modulo_D''Ordine_AI26'!F225</f>
        <v>0</v>
      </c>
      <c r="E227" s="88">
        <f>'Modulo_D''Ordine_AI26'!G225</f>
        <v>0</v>
      </c>
      <c r="F227" s="88">
        <f>'Modulo_D''Ordine_AI26'!H225</f>
        <v>0</v>
      </c>
      <c r="G227" s="88" t="str">
        <f>'Modulo_D''Ordine_AI26'!I225</f>
        <v>rosso nero verde</v>
      </c>
      <c r="H227" s="88">
        <f>'Modulo_D''Ordine_AI26'!J225</f>
        <v>1.65</v>
      </c>
      <c r="I227" s="306">
        <f>+'Modulo_D''Ordine_AI26'!K227</f>
        <v>0</v>
      </c>
      <c r="J227" s="88">
        <f>'Modulo_D''Ordine_AI26'!L225</f>
        <v>0</v>
      </c>
      <c r="K227" s="88">
        <f>'Modulo_D''Ordine_AI26'!M225</f>
        <v>0</v>
      </c>
      <c r="L227" s="88">
        <f>'Modulo_D''Ordine_AI26'!N225</f>
        <v>0</v>
      </c>
      <c r="M227" s="88">
        <f>'Modulo_D''Ordine_AI26'!O225</f>
        <v>0</v>
      </c>
      <c r="N227" s="88">
        <f>'Modulo_D''Ordine_AI26'!P225</f>
        <v>0</v>
      </c>
      <c r="O227" s="88">
        <f>'Modulo_D''Ordine_AI26'!Q225</f>
        <v>0</v>
      </c>
      <c r="P227" s="88">
        <f>'Modulo_D''Ordine_AI26'!R225</f>
        <v>0</v>
      </c>
    </row>
    <row r="228" spans="1:16" s="14" customFormat="1" ht="29.4" thickBot="1" x14ac:dyDescent="0.35">
      <c r="A228" s="150"/>
      <c r="B228" s="87" t="str">
        <f>'Modulo_D''Ordine_AI26'!D226</f>
        <v>BELLA CIAO</v>
      </c>
      <c r="C228" s="88" t="str">
        <f>'Modulo_D''Ordine_AI26'!E226</f>
        <v>spilla tonda</v>
      </c>
      <c r="D228" s="88">
        <f>'Modulo_D''Ordine_AI26'!F226</f>
        <v>0</v>
      </c>
      <c r="E228" s="88">
        <f>'Modulo_D''Ordine_AI26'!G226</f>
        <v>0</v>
      </c>
      <c r="F228" s="88">
        <f>'Modulo_D''Ordine_AI26'!H226</f>
        <v>0</v>
      </c>
      <c r="G228" s="88" t="str">
        <f>'Modulo_D''Ordine_AI26'!I226</f>
        <v>rosso nero</v>
      </c>
      <c r="H228" s="88">
        <f>'Modulo_D''Ordine_AI26'!J226</f>
        <v>1.65</v>
      </c>
      <c r="I228" s="306">
        <f>+'Modulo_D''Ordine_AI26'!K228</f>
        <v>0</v>
      </c>
      <c r="J228" s="88">
        <f>'Modulo_D''Ordine_AI26'!L226</f>
        <v>0</v>
      </c>
      <c r="K228" s="88">
        <f>'Modulo_D''Ordine_AI26'!M226</f>
        <v>0</v>
      </c>
      <c r="L228" s="88">
        <f>'Modulo_D''Ordine_AI26'!N226</f>
        <v>0</v>
      </c>
      <c r="M228" s="88">
        <f>'Modulo_D''Ordine_AI26'!O226</f>
        <v>0</v>
      </c>
      <c r="N228" s="88">
        <f>'Modulo_D''Ordine_AI26'!P226</f>
        <v>0</v>
      </c>
      <c r="O228" s="88">
        <f>'Modulo_D''Ordine_AI26'!Q226</f>
        <v>0</v>
      </c>
      <c r="P228" s="88">
        <f>'Modulo_D''Ordine_AI26'!R226</f>
        <v>0</v>
      </c>
    </row>
    <row r="229" spans="1:16" s="14" customFormat="1" ht="29.4" thickBot="1" x14ac:dyDescent="0.35">
      <c r="A229" s="150"/>
      <c r="B229" s="87" t="str">
        <f>'Modulo_D''Ordine_AI26'!D227</f>
        <v>SEMPRE ALLEGRI</v>
      </c>
      <c r="C229" s="88" t="str">
        <f>'Modulo_D''Ordine_AI26'!E227</f>
        <v>spilla tonda</v>
      </c>
      <c r="D229" s="88">
        <f>'Modulo_D''Ordine_AI26'!F227</f>
        <v>0</v>
      </c>
      <c r="E229" s="88">
        <f>'Modulo_D''Ordine_AI26'!G227</f>
        <v>0</v>
      </c>
      <c r="F229" s="88">
        <f>'Modulo_D''Ordine_AI26'!H227</f>
        <v>0</v>
      </c>
      <c r="G229" s="88" t="str">
        <f>'Modulo_D''Ordine_AI26'!I227</f>
        <v>nero</v>
      </c>
      <c r="H229" s="88">
        <f>'Modulo_D''Ordine_AI26'!J227</f>
        <v>1.65</v>
      </c>
      <c r="I229" s="306">
        <f>+'Modulo_D''Ordine_AI26'!K229</f>
        <v>0</v>
      </c>
      <c r="J229" s="88">
        <f>'Modulo_D''Ordine_AI26'!L227</f>
        <v>0</v>
      </c>
      <c r="K229" s="88">
        <f>'Modulo_D''Ordine_AI26'!M227</f>
        <v>0</v>
      </c>
      <c r="L229" s="88">
        <f>'Modulo_D''Ordine_AI26'!N227</f>
        <v>0</v>
      </c>
      <c r="M229" s="88">
        <f>'Modulo_D''Ordine_AI26'!O227</f>
        <v>0</v>
      </c>
      <c r="N229" s="88">
        <f>'Modulo_D''Ordine_AI26'!P227</f>
        <v>0</v>
      </c>
      <c r="O229" s="88">
        <f>'Modulo_D''Ordine_AI26'!Q227</f>
        <v>0</v>
      </c>
      <c r="P229" s="88">
        <f>'Modulo_D''Ordine_AI26'!R227</f>
        <v>0</v>
      </c>
    </row>
    <row r="230" spans="1:16" s="14" customFormat="1" ht="29.4" thickBot="1" x14ac:dyDescent="0.35">
      <c r="A230" s="150"/>
      <c r="B230" s="87" t="str">
        <f>'Modulo_D''Ordine_AI26'!D228</f>
        <v>BEPPE ANNA</v>
      </c>
      <c r="C230" s="88" t="str">
        <f>'Modulo_D''Ordine_AI26'!E228</f>
        <v>spilla tonda</v>
      </c>
      <c r="D230" s="88">
        <f>'Modulo_D''Ordine_AI26'!F228</f>
        <v>0</v>
      </c>
      <c r="E230" s="88">
        <f>'Modulo_D''Ordine_AI26'!G228</f>
        <v>0</v>
      </c>
      <c r="F230" s="88">
        <f>'Modulo_D''Ordine_AI26'!H228</f>
        <v>0</v>
      </c>
      <c r="G230" s="88" t="str">
        <f>'Modulo_D''Ordine_AI26'!I228</f>
        <v>nero</v>
      </c>
      <c r="H230" s="88">
        <f>'Modulo_D''Ordine_AI26'!J228</f>
        <v>1.65</v>
      </c>
      <c r="I230" s="306">
        <f>+'Modulo_D''Ordine_AI26'!K230</f>
        <v>0</v>
      </c>
      <c r="J230" s="88">
        <f>'Modulo_D''Ordine_AI26'!L228</f>
        <v>0</v>
      </c>
      <c r="K230" s="88">
        <f>'Modulo_D''Ordine_AI26'!M228</f>
        <v>0</v>
      </c>
      <c r="L230" s="88">
        <f>'Modulo_D''Ordine_AI26'!N228</f>
        <v>0</v>
      </c>
      <c r="M230" s="88">
        <f>'Modulo_D''Ordine_AI26'!O228</f>
        <v>0</v>
      </c>
      <c r="N230" s="88">
        <f>'Modulo_D''Ordine_AI26'!P228</f>
        <v>0</v>
      </c>
      <c r="O230" s="88">
        <f>'Modulo_D''Ordine_AI26'!Q228</f>
        <v>0</v>
      </c>
      <c r="P230" s="88">
        <f>'Modulo_D''Ordine_AI26'!R228</f>
        <v>0</v>
      </c>
    </row>
    <row r="231" spans="1:16" s="14" customFormat="1" ht="28.8" x14ac:dyDescent="0.3">
      <c r="A231" s="150"/>
      <c r="B231" s="87" t="str">
        <f>'Modulo_D''Ordine_AI26'!D229</f>
        <v>SMISURATA PREGHIERA</v>
      </c>
      <c r="C231" s="88" t="str">
        <f>'Modulo_D''Ordine_AI26'!E229</f>
        <v>spilla tonda</v>
      </c>
      <c r="D231" s="88">
        <f>'Modulo_D''Ordine_AI26'!F229</f>
        <v>0</v>
      </c>
      <c r="E231" s="88">
        <f>'Modulo_D''Ordine_AI26'!G229</f>
        <v>0</v>
      </c>
      <c r="F231" s="88">
        <f>'Modulo_D''Ordine_AI26'!H229</f>
        <v>0</v>
      </c>
      <c r="G231" s="88" t="str">
        <f>'Modulo_D''Ordine_AI26'!I229</f>
        <v>nero</v>
      </c>
      <c r="H231" s="88">
        <f>'Modulo_D''Ordine_AI26'!J229</f>
        <v>1.65</v>
      </c>
      <c r="I231" s="306">
        <f>+'Modulo_D''Ordine_AI26'!K231</f>
        <v>0</v>
      </c>
      <c r="J231" s="88">
        <f>'Modulo_D''Ordine_AI26'!L229</f>
        <v>0</v>
      </c>
      <c r="K231" s="88">
        <f>'Modulo_D''Ordine_AI26'!M229</f>
        <v>0</v>
      </c>
      <c r="L231" s="88">
        <f>'Modulo_D''Ordine_AI26'!N229</f>
        <v>0</v>
      </c>
      <c r="M231" s="88">
        <f>'Modulo_D''Ordine_AI26'!O229</f>
        <v>0</v>
      </c>
      <c r="N231" s="88">
        <f>'Modulo_D''Ordine_AI26'!P229</f>
        <v>0</v>
      </c>
      <c r="O231" s="88">
        <f>'Modulo_D''Ordine_AI26'!Q229</f>
        <v>0</v>
      </c>
      <c r="P231" s="88">
        <f>'Modulo_D''Ordine_AI26'!R229</f>
        <v>0</v>
      </c>
    </row>
    <row r="232" spans="1:16" s="14" customFormat="1" ht="28.8" x14ac:dyDescent="0.3">
      <c r="A232" s="85"/>
      <c r="B232" s="84" t="str">
        <f>'Modulo_D''Ordine_AI26'!D230</f>
        <v>BELLA CIAO</v>
      </c>
      <c r="C232" s="247" t="str">
        <f>'Modulo_D''Ordine_AI26'!E230</f>
        <v>TOTE BAG</v>
      </c>
      <c r="D232" s="247" t="str">
        <f>'Modulo_D''Ordine_AI26'!F230</f>
        <v>no</v>
      </c>
      <c r="E232" s="247" t="str">
        <f>'Modulo_D''Ordine_AI26'!G230</f>
        <v>FAIR TRADE</v>
      </c>
      <c r="F232" s="247" t="str">
        <f>'Modulo_D''Ordine_AI26'!H230</f>
        <v>ecru</v>
      </c>
      <c r="G232" s="247" t="str">
        <f>'Modulo_D''Ordine_AI26'!I230</f>
        <v>nera</v>
      </c>
      <c r="H232" s="247">
        <f>'Modulo_D''Ordine_AI26'!J230</f>
        <v>6</v>
      </c>
      <c r="I232" s="397">
        <f>'Modulo_D''Ordine_AI26'!K230</f>
        <v>0</v>
      </c>
      <c r="J232" s="398"/>
      <c r="K232" s="398"/>
      <c r="L232" s="398"/>
      <c r="M232" s="398"/>
      <c r="N232" s="399"/>
      <c r="O232" s="307">
        <f>'Modulo_D''Ordine_AI26'!Q230</f>
        <v>0</v>
      </c>
      <c r="P232" s="308">
        <f>'Modulo_D''Ordine_AI26'!R230</f>
        <v>0</v>
      </c>
    </row>
    <row r="233" spans="1:16" s="14" customFormat="1" ht="28.8" x14ac:dyDescent="0.3">
      <c r="A233" s="85"/>
      <c r="B233" s="247" t="str">
        <f>'Modulo_D''Ordine_AI26'!D231</f>
        <v>HARING</v>
      </c>
      <c r="C233" s="247" t="str">
        <f>'Modulo_D''Ordine_AI26'!E231</f>
        <v>TOTE BAG</v>
      </c>
      <c r="D233" s="247" t="str">
        <f>'Modulo_D''Ordine_AI26'!F231</f>
        <v>no</v>
      </c>
      <c r="E233" s="247" t="str">
        <f>'Modulo_D''Ordine_AI26'!G231</f>
        <v>FAIR TRADE</v>
      </c>
      <c r="F233" s="247" t="str">
        <f>'Modulo_D''Ordine_AI26'!H231</f>
        <v>ecru</v>
      </c>
      <c r="G233" s="247" t="str">
        <f>'Modulo_D''Ordine_AI26'!I231</f>
        <v>arcobaleno</v>
      </c>
      <c r="H233" s="247">
        <f>'Modulo_D''Ordine_AI26'!J231</f>
        <v>6</v>
      </c>
      <c r="I233" s="397">
        <f>'Modulo_D''Ordine_AI26'!K231</f>
        <v>0</v>
      </c>
      <c r="J233" s="398"/>
      <c r="K233" s="398"/>
      <c r="L233" s="398"/>
      <c r="M233" s="398"/>
      <c r="N233" s="399"/>
      <c r="O233" s="307">
        <f>'Modulo_D''Ordine_AI26'!Q231</f>
        <v>0</v>
      </c>
      <c r="P233" s="308">
        <f>'Modulo_D''Ordine_AI26'!R231</f>
        <v>0</v>
      </c>
    </row>
    <row r="234" spans="1:16" ht="28.8" customHeight="1" x14ac:dyDescent="0.3">
      <c r="A234" s="85"/>
      <c r="B234" s="247" t="s">
        <v>41</v>
      </c>
      <c r="C234" s="247">
        <f>'Modulo_D''Ordine_AI26'!E232</f>
        <v>0</v>
      </c>
      <c r="D234" s="247" t="s">
        <v>61</v>
      </c>
      <c r="E234" s="247">
        <f>'Modulo_D''Ordine_AI26'!G232</f>
        <v>0</v>
      </c>
      <c r="F234" s="247">
        <f>'Modulo_D''Ordine_AI26'!H232</f>
        <v>0</v>
      </c>
      <c r="G234" s="247" t="str">
        <f>'Modulo_D''Ordine_AI26'!I232</f>
        <v>nera</v>
      </c>
      <c r="H234" s="247">
        <f>'Modulo_D''Ordine_AI26'!J232</f>
        <v>6</v>
      </c>
      <c r="I234" s="397">
        <f>'Modulo_D''Ordine_AI26'!K232</f>
        <v>0</v>
      </c>
      <c r="J234" s="398"/>
      <c r="K234" s="398"/>
      <c r="L234" s="398"/>
      <c r="M234" s="398"/>
      <c r="N234" s="399"/>
      <c r="O234" s="307">
        <f>'Modulo_D''Ordine_AI26'!Q232</f>
        <v>0</v>
      </c>
      <c r="P234" s="308">
        <f>'Modulo_D''Ordine_AI26'!R232</f>
        <v>0</v>
      </c>
    </row>
    <row r="235" spans="1:16" ht="28.8" x14ac:dyDescent="0.3">
      <c r="A235" s="85"/>
      <c r="B235" s="247" t="str">
        <f>'Modulo_D''Ordine_AI26'!D233</f>
        <v>GAGARIN</v>
      </c>
      <c r="C235" s="247" t="str">
        <f>'Modulo_D''Ordine_AI26'!E233</f>
        <v>TOTE BAG</v>
      </c>
      <c r="D235" s="247" t="str">
        <f>'Modulo_D''Ordine_AI26'!F233</f>
        <v>no</v>
      </c>
      <c r="E235" s="247" t="str">
        <f>'Modulo_D''Ordine_AI26'!G233</f>
        <v>FAIR TRADE</v>
      </c>
      <c r="F235" s="247" t="str">
        <f>'Modulo_D''Ordine_AI26'!H233</f>
        <v>ecru</v>
      </c>
      <c r="G235" s="247" t="str">
        <f>'Modulo_D''Ordine_AI26'!I233</f>
        <v>nera</v>
      </c>
      <c r="H235" s="247">
        <f>'Modulo_D''Ordine_AI26'!J233</f>
        <v>6</v>
      </c>
      <c r="I235" s="397">
        <f>'Modulo_D''Ordine_AI26'!K233</f>
        <v>0</v>
      </c>
      <c r="J235" s="398"/>
      <c r="K235" s="398"/>
      <c r="L235" s="398"/>
      <c r="M235" s="398"/>
      <c r="N235" s="399"/>
      <c r="O235" s="307">
        <f>'Modulo_D''Ordine_AI26'!Q233</f>
        <v>0</v>
      </c>
      <c r="P235" s="308">
        <f>'Modulo_D''Ordine_AI26'!R233</f>
        <v>0</v>
      </c>
    </row>
    <row r="236" spans="1:16" ht="28.8" x14ac:dyDescent="0.3">
      <c r="A236" s="85"/>
      <c r="B236" s="247" t="str">
        <f>'Modulo_D''Ordine_AI26'!D234</f>
        <v>CAFFE'</v>
      </c>
      <c r="C236" s="247" t="str">
        <f>'Modulo_D''Ordine_AI26'!E234</f>
        <v>TOTE BAG</v>
      </c>
      <c r="D236" s="247" t="str">
        <f>'Modulo_D''Ordine_AI26'!F234</f>
        <v>no</v>
      </c>
      <c r="E236" s="247" t="str">
        <f>'Modulo_D''Ordine_AI26'!G234</f>
        <v>FAIR TRADE</v>
      </c>
      <c r="F236" s="247" t="str">
        <f>'Modulo_D''Ordine_AI26'!H234</f>
        <v>ecru</v>
      </c>
      <c r="G236" s="247" t="str">
        <f>'Modulo_D''Ordine_AI26'!I234</f>
        <v>nera</v>
      </c>
      <c r="H236" s="247">
        <f>'Modulo_D''Ordine_AI26'!J234</f>
        <v>6</v>
      </c>
      <c r="I236" s="397">
        <f>'Modulo_D''Ordine_AI26'!K234</f>
        <v>0</v>
      </c>
      <c r="J236" s="398"/>
      <c r="K236" s="398"/>
      <c r="L236" s="398"/>
      <c r="M236" s="398"/>
      <c r="N236" s="399"/>
      <c r="O236" s="307">
        <f>'Modulo_D''Ordine_AI26'!Q234</f>
        <v>0</v>
      </c>
      <c r="P236" s="308">
        <f>'Modulo_D''Ordine_AI26'!R234</f>
        <v>0</v>
      </c>
    </row>
    <row r="237" spans="1:16" ht="28.8" x14ac:dyDescent="0.3">
      <c r="A237" s="89"/>
      <c r="B237" s="247" t="str">
        <f>'Modulo_D''Ordine_AI26'!D235</f>
        <v xml:space="preserve">ATTIVISTA </v>
      </c>
      <c r="C237" s="247" t="str">
        <f>'Modulo_D''Ordine_AI26'!E235</f>
        <v>TOTE BAG</v>
      </c>
      <c r="D237" s="247" t="str">
        <f>'Modulo_D''Ordine_AI26'!F235</f>
        <v>no</v>
      </c>
      <c r="E237" s="247" t="str">
        <f>'Modulo_D''Ordine_AI26'!G235</f>
        <v>FAIR TRADE</v>
      </c>
      <c r="F237" s="247" t="str">
        <f>'Modulo_D''Ordine_AI26'!H235</f>
        <v>ecru</v>
      </c>
      <c r="G237" s="247" t="str">
        <f>'Modulo_D''Ordine_AI26'!I235</f>
        <v>nera</v>
      </c>
      <c r="H237" s="247">
        <f>'Modulo_D''Ordine_AI26'!J235</f>
        <v>6</v>
      </c>
      <c r="I237" s="397">
        <f>'Modulo_D''Ordine_AI26'!K235</f>
        <v>0</v>
      </c>
      <c r="J237" s="398"/>
      <c r="K237" s="398"/>
      <c r="L237" s="398"/>
      <c r="M237" s="398"/>
      <c r="N237" s="399"/>
      <c r="O237" s="307">
        <f>'Modulo_D''Ordine_AI26'!Q235</f>
        <v>0</v>
      </c>
      <c r="P237" s="308">
        <f>'Modulo_D''Ordine_AI26'!R235</f>
        <v>0</v>
      </c>
    </row>
    <row r="238" spans="1:16" ht="28.8" x14ac:dyDescent="0.3">
      <c r="A238" s="310"/>
      <c r="B238" s="247" t="str">
        <f>'Modulo_D''Ordine_AI26'!D236</f>
        <v>SAFFO</v>
      </c>
      <c r="C238" s="247" t="str">
        <f>'Modulo_D''Ordine_AI26'!E236</f>
        <v>TOTE BAG</v>
      </c>
      <c r="D238" s="247" t="str">
        <f>'Modulo_D''Ordine_AI26'!F236</f>
        <v>no</v>
      </c>
      <c r="E238" s="247" t="str">
        <f>'Modulo_D''Ordine_AI26'!G236</f>
        <v>FAIR TRADE</v>
      </c>
      <c r="F238" s="247" t="str">
        <f>'Modulo_D''Ordine_AI26'!H236</f>
        <v>ecru</v>
      </c>
      <c r="G238" s="247" t="str">
        <f>'Modulo_D''Ordine_AI26'!I236</f>
        <v>nera</v>
      </c>
      <c r="H238" s="247">
        <f>'Modulo_D''Ordine_AI26'!J236</f>
        <v>6</v>
      </c>
      <c r="I238" s="397">
        <f>'Modulo_D''Ordine_AI26'!K236</f>
        <v>0</v>
      </c>
      <c r="J238" s="398"/>
      <c r="K238" s="398"/>
      <c r="L238" s="398"/>
      <c r="M238" s="398"/>
      <c r="N238" s="399"/>
      <c r="O238" s="307">
        <f>'Modulo_D''Ordine_AI26'!Q236</f>
        <v>0</v>
      </c>
      <c r="P238" s="308">
        <f>'Modulo_D''Ordine_AI26'!R236</f>
        <v>0</v>
      </c>
    </row>
    <row r="239" spans="1:16" ht="28.8" x14ac:dyDescent="0.3">
      <c r="A239" s="311"/>
      <c r="B239" s="247" t="str">
        <f>'Modulo_D''Ordine_AI26'!D237</f>
        <v>RANA PLAZA</v>
      </c>
      <c r="C239" s="247" t="str">
        <f>'Modulo_D''Ordine_AI26'!E237</f>
        <v>TOTE BAG</v>
      </c>
      <c r="D239" s="247" t="str">
        <f>'Modulo_D''Ordine_AI26'!F237</f>
        <v>no</v>
      </c>
      <c r="E239" s="247" t="str">
        <f>'Modulo_D''Ordine_AI26'!G237</f>
        <v>FAIR TRADE</v>
      </c>
      <c r="F239" s="247" t="str">
        <f>'Modulo_D''Ordine_AI26'!H237</f>
        <v>ecru</v>
      </c>
      <c r="G239" s="247" t="str">
        <f>'Modulo_D''Ordine_AI26'!I237</f>
        <v>nera</v>
      </c>
      <c r="H239" s="247">
        <f>'Modulo_D''Ordine_AI26'!J237</f>
        <v>6</v>
      </c>
      <c r="I239" s="397">
        <f>'Modulo_D''Ordine_AI26'!K237</f>
        <v>0</v>
      </c>
      <c r="J239" s="398"/>
      <c r="K239" s="398"/>
      <c r="L239" s="398"/>
      <c r="M239" s="398"/>
      <c r="N239" s="399"/>
      <c r="O239" s="307">
        <f>'Modulo_D''Ordine_AI26'!Q237</f>
        <v>0</v>
      </c>
      <c r="P239" s="308">
        <f>'Modulo_D''Ordine_AI26'!R237</f>
        <v>0</v>
      </c>
    </row>
    <row r="240" spans="1:16" ht="28.8" x14ac:dyDescent="0.3">
      <c r="A240" s="311"/>
      <c r="B240" s="247" t="str">
        <f>'Modulo_D''Ordine_AI26'!D238</f>
        <v>OPRESS</v>
      </c>
      <c r="C240" s="247" t="str">
        <f>'Modulo_D''Ordine_AI26'!E238</f>
        <v>TOTE BAG</v>
      </c>
      <c r="D240" s="247" t="str">
        <f>'Modulo_D''Ordine_AI26'!F238</f>
        <v>no</v>
      </c>
      <c r="E240" s="247" t="str">
        <f>'Modulo_D''Ordine_AI26'!G238</f>
        <v>FAIR TRADE</v>
      </c>
      <c r="F240" s="247" t="str">
        <f>'Modulo_D''Ordine_AI26'!H238</f>
        <v>ecru</v>
      </c>
      <c r="G240" s="247" t="str">
        <f>'Modulo_D''Ordine_AI26'!I238</f>
        <v>nera</v>
      </c>
      <c r="H240" s="247">
        <f>'Modulo_D''Ordine_AI26'!J238</f>
        <v>6</v>
      </c>
      <c r="I240" s="397">
        <f>'Modulo_D''Ordine_AI26'!K238</f>
        <v>0</v>
      </c>
      <c r="J240" s="398"/>
      <c r="K240" s="398"/>
      <c r="L240" s="398"/>
      <c r="M240" s="398"/>
      <c r="N240" s="399"/>
      <c r="O240" s="307">
        <f>'Modulo_D''Ordine_AI26'!Q238</f>
        <v>0</v>
      </c>
      <c r="P240" s="308">
        <f>'Modulo_D''Ordine_AI26'!R238</f>
        <v>0</v>
      </c>
    </row>
    <row r="241" spans="1:16" ht="28.8" x14ac:dyDescent="0.3">
      <c r="A241" s="311"/>
      <c r="B241" s="247" t="str">
        <f>'Modulo_D''Ordine_AI26'!D239</f>
        <v>AUGURI</v>
      </c>
      <c r="C241" s="247" t="str">
        <f>'Modulo_D''Ordine_AI26'!E239</f>
        <v>TOTE BAG</v>
      </c>
      <c r="D241" s="247" t="str">
        <f>'Modulo_D''Ordine_AI26'!F239</f>
        <v>no</v>
      </c>
      <c r="E241" s="247" t="str">
        <f>'Modulo_D''Ordine_AI26'!G239</f>
        <v>FAIR TRADE</v>
      </c>
      <c r="F241" s="247" t="str">
        <f>'Modulo_D''Ordine_AI26'!H239</f>
        <v>ecru</v>
      </c>
      <c r="G241" s="247" t="str">
        <f>'Modulo_D''Ordine_AI26'!I239</f>
        <v>rossa</v>
      </c>
      <c r="H241" s="247">
        <f>'Modulo_D''Ordine_AI26'!J239</f>
        <v>6</v>
      </c>
      <c r="I241" s="397">
        <f>'Modulo_D''Ordine_AI26'!K239</f>
        <v>0</v>
      </c>
      <c r="J241" s="398"/>
      <c r="K241" s="398"/>
      <c r="L241" s="398"/>
      <c r="M241" s="398"/>
      <c r="N241" s="399"/>
      <c r="O241" s="307">
        <f>'Modulo_D''Ordine_AI26'!Q239</f>
        <v>0</v>
      </c>
      <c r="P241" s="307">
        <f>'Modulo_D''Ordine_AI26'!R239</f>
        <v>0</v>
      </c>
    </row>
    <row r="242" spans="1:16" x14ac:dyDescent="0.3">
      <c r="P242" s="309"/>
    </row>
    <row r="243" spans="1:16" x14ac:dyDescent="0.3">
      <c r="P243" s="309"/>
    </row>
  </sheetData>
  <autoFilter ref="A13:P241" xr:uid="{00000000-0009-0000-0000-000001000000}"/>
  <mergeCells count="32">
    <mergeCell ref="I236:N236"/>
    <mergeCell ref="A22:A23"/>
    <mergeCell ref="I232:N232"/>
    <mergeCell ref="I233:N233"/>
    <mergeCell ref="I234:N234"/>
    <mergeCell ref="I235:N235"/>
    <mergeCell ref="C2:N2"/>
    <mergeCell ref="C4:H4"/>
    <mergeCell ref="J4:N4"/>
    <mergeCell ref="C5:H5"/>
    <mergeCell ref="O5:P5"/>
    <mergeCell ref="A24:A25"/>
    <mergeCell ref="C6:H8"/>
    <mergeCell ref="O7:P7"/>
    <mergeCell ref="O8:P8"/>
    <mergeCell ref="A26:A27"/>
    <mergeCell ref="C9:H9"/>
    <mergeCell ref="O9:P9"/>
    <mergeCell ref="C11:D11"/>
    <mergeCell ref="E11:F11"/>
    <mergeCell ref="G11:H11"/>
    <mergeCell ref="J11:N11"/>
    <mergeCell ref="O11:P11"/>
    <mergeCell ref="A14:A15"/>
    <mergeCell ref="A16:A17"/>
    <mergeCell ref="A18:A19"/>
    <mergeCell ref="A20:A21"/>
    <mergeCell ref="I241:N241"/>
    <mergeCell ref="I237:N237"/>
    <mergeCell ref="I238:N238"/>
    <mergeCell ref="I239:N239"/>
    <mergeCell ref="I240:N240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/>
  </sheetViews>
  <sheetFormatPr defaultRowHeight="14.4" x14ac:dyDescent="0.3"/>
  <cols>
    <col min="1" max="2" width="29.109375" bestFit="1" customWidth="1"/>
    <col min="3" max="3" width="8" style="3" bestFit="1" customWidth="1"/>
    <col min="4" max="4" width="14.33203125" style="63" bestFit="1" customWidth="1"/>
    <col min="5" max="5" width="12.109375" style="63" bestFit="1" customWidth="1"/>
    <col min="6" max="6" width="11.33203125" style="3" bestFit="1" customWidth="1"/>
    <col min="7" max="7" width="8.88671875" customWidth="1"/>
  </cols>
  <sheetData>
    <row r="1" spans="1:7" ht="25.8" x14ac:dyDescent="0.5">
      <c r="A1" s="51">
        <v>2023</v>
      </c>
      <c r="B1" s="414">
        <v>2024</v>
      </c>
      <c r="C1" s="414"/>
      <c r="D1" s="414"/>
      <c r="E1" s="414"/>
      <c r="F1" s="414"/>
    </row>
    <row r="2" spans="1:7" x14ac:dyDescent="0.3">
      <c r="B2" s="415"/>
      <c r="C2" s="415"/>
      <c r="D2" s="415"/>
      <c r="E2" s="415"/>
      <c r="F2" s="415"/>
    </row>
    <row r="3" spans="1:7" x14ac:dyDescent="0.3">
      <c r="C3" s="416" t="s">
        <v>75</v>
      </c>
      <c r="D3" s="416"/>
      <c r="E3" s="416"/>
    </row>
    <row r="4" spans="1:7" x14ac:dyDescent="0.3">
      <c r="C4" s="52" t="s">
        <v>76</v>
      </c>
      <c r="D4" s="53" t="s">
        <v>77</v>
      </c>
      <c r="E4" s="53" t="s">
        <v>78</v>
      </c>
      <c r="F4" s="52" t="s">
        <v>79</v>
      </c>
    </row>
    <row r="5" spans="1:7" x14ac:dyDescent="0.3">
      <c r="A5" s="54" t="s">
        <v>80</v>
      </c>
      <c r="B5" s="54" t="s">
        <v>80</v>
      </c>
      <c r="C5" s="55">
        <v>9.6</v>
      </c>
      <c r="D5" s="56">
        <f>20/1.22</f>
        <v>16.393442622950818</v>
      </c>
      <c r="E5" s="56">
        <f t="shared" ref="E5:E11" si="0">+D5-C5</f>
        <v>6.7934426229508187</v>
      </c>
      <c r="F5" s="57">
        <f t="shared" ref="F5:F11" si="1">+E5/D5</f>
        <v>0.41439999999999999</v>
      </c>
    </row>
    <row r="6" spans="1:7" x14ac:dyDescent="0.3">
      <c r="A6" s="54" t="s">
        <v>81</v>
      </c>
      <c r="B6" s="54" t="s">
        <v>81</v>
      </c>
      <c r="C6" s="55">
        <v>12.6</v>
      </c>
      <c r="D6" s="56">
        <f>26/1.22</f>
        <v>21.311475409836067</v>
      </c>
      <c r="E6" s="56">
        <f t="shared" si="0"/>
        <v>8.7114754098360674</v>
      </c>
      <c r="F6" s="57">
        <f t="shared" si="1"/>
        <v>0.40876923076923083</v>
      </c>
    </row>
    <row r="7" spans="1:7" x14ac:dyDescent="0.3">
      <c r="A7" s="54" t="s">
        <v>82</v>
      </c>
      <c r="B7" s="54" t="s">
        <v>82</v>
      </c>
      <c r="C7" s="55">
        <v>16.5</v>
      </c>
      <c r="D7" s="56">
        <f>32/1.22</f>
        <v>26.229508196721312</v>
      </c>
      <c r="E7" s="56">
        <f t="shared" si="0"/>
        <v>9.7295081967213122</v>
      </c>
      <c r="F7" s="57">
        <f t="shared" si="1"/>
        <v>0.37093750000000003</v>
      </c>
    </row>
    <row r="8" spans="1:7" s="41" customFormat="1" x14ac:dyDescent="0.3">
      <c r="A8" s="54"/>
      <c r="B8" s="54" t="s">
        <v>83</v>
      </c>
      <c r="C8" s="58">
        <v>16.5</v>
      </c>
      <c r="D8" s="59">
        <f>32/1.22</f>
        <v>26.229508196721312</v>
      </c>
      <c r="E8" s="59">
        <f t="shared" si="0"/>
        <v>9.7295081967213122</v>
      </c>
      <c r="F8" s="60">
        <f t="shared" si="1"/>
        <v>0.37093750000000003</v>
      </c>
    </row>
    <row r="9" spans="1:7" s="41" customFormat="1" x14ac:dyDescent="0.3">
      <c r="A9" s="54" t="s">
        <v>84</v>
      </c>
      <c r="B9" s="54" t="s">
        <v>85</v>
      </c>
      <c r="C9" s="58">
        <v>35</v>
      </c>
      <c r="D9" s="59">
        <f>D19/1.22</f>
        <v>49.180327868852459</v>
      </c>
      <c r="E9" s="59">
        <f t="shared" si="0"/>
        <v>14.180327868852459</v>
      </c>
      <c r="F9" s="60">
        <f t="shared" si="1"/>
        <v>0.28833333333333333</v>
      </c>
    </row>
    <row r="10" spans="1:7" s="41" customFormat="1" x14ac:dyDescent="0.3">
      <c r="A10" s="54" t="s">
        <v>86</v>
      </c>
      <c r="B10" s="54" t="s">
        <v>87</v>
      </c>
      <c r="C10" s="58">
        <v>2.5</v>
      </c>
      <c r="D10" s="56">
        <f>5.9/1.22</f>
        <v>4.8360655737704921</v>
      </c>
      <c r="E10" s="59">
        <f t="shared" si="0"/>
        <v>2.3360655737704921</v>
      </c>
      <c r="F10" s="60">
        <f t="shared" si="1"/>
        <v>0.48305084745762716</v>
      </c>
      <c r="G10" s="61"/>
    </row>
    <row r="11" spans="1:7" s="41" customFormat="1" x14ac:dyDescent="0.3">
      <c r="A11" s="62"/>
      <c r="B11" s="54" t="s">
        <v>88</v>
      </c>
      <c r="C11" s="58">
        <v>2.5</v>
      </c>
      <c r="D11" s="56">
        <f>5.9/1.22</f>
        <v>4.8360655737704921</v>
      </c>
      <c r="E11" s="59">
        <f t="shared" si="0"/>
        <v>2.3360655737704921</v>
      </c>
      <c r="F11" s="60">
        <f t="shared" si="1"/>
        <v>0.48305084745762716</v>
      </c>
      <c r="G11" s="61"/>
    </row>
    <row r="13" spans="1:7" x14ac:dyDescent="0.3">
      <c r="C13" s="417" t="s">
        <v>89</v>
      </c>
      <c r="D13" s="417"/>
      <c r="E13" s="417"/>
    </row>
    <row r="14" spans="1:7" x14ac:dyDescent="0.3">
      <c r="C14" s="65" t="s">
        <v>76</v>
      </c>
      <c r="D14" s="66" t="s">
        <v>77</v>
      </c>
      <c r="E14" s="66" t="s">
        <v>78</v>
      </c>
      <c r="F14" s="65" t="s">
        <v>79</v>
      </c>
    </row>
    <row r="15" spans="1:7" x14ac:dyDescent="0.3">
      <c r="A15" s="54" t="s">
        <v>80</v>
      </c>
      <c r="B15" s="54" t="s">
        <v>80</v>
      </c>
      <c r="C15" s="55">
        <f t="shared" ref="C15:D17" si="2">+C5*1.22</f>
        <v>11.712</v>
      </c>
      <c r="D15" s="56">
        <f t="shared" si="2"/>
        <v>19.999999999999996</v>
      </c>
      <c r="E15" s="56">
        <f t="shared" ref="E15:E21" si="3">+D15-C15</f>
        <v>8.2879999999999967</v>
      </c>
      <c r="F15" s="57">
        <f t="shared" ref="F15:F21" si="4">+E15/D15</f>
        <v>0.41439999999999994</v>
      </c>
    </row>
    <row r="16" spans="1:7" x14ac:dyDescent="0.3">
      <c r="A16" s="54" t="s">
        <v>81</v>
      </c>
      <c r="B16" s="54" t="s">
        <v>81</v>
      </c>
      <c r="C16" s="55">
        <f t="shared" si="2"/>
        <v>15.372</v>
      </c>
      <c r="D16" s="56">
        <f t="shared" si="2"/>
        <v>26</v>
      </c>
      <c r="E16" s="56">
        <f t="shared" si="3"/>
        <v>10.628</v>
      </c>
      <c r="F16" s="57">
        <f t="shared" si="4"/>
        <v>0.40876923076923077</v>
      </c>
    </row>
    <row r="17" spans="1:7" x14ac:dyDescent="0.3">
      <c r="A17" s="54" t="s">
        <v>82</v>
      </c>
      <c r="B17" s="54" t="s">
        <v>82</v>
      </c>
      <c r="C17" s="55">
        <f t="shared" si="2"/>
        <v>20.13</v>
      </c>
      <c r="D17" s="56">
        <f t="shared" si="2"/>
        <v>32</v>
      </c>
      <c r="E17" s="56">
        <f t="shared" si="3"/>
        <v>11.870000000000001</v>
      </c>
      <c r="F17" s="57">
        <f t="shared" si="4"/>
        <v>0.37093750000000003</v>
      </c>
    </row>
    <row r="18" spans="1:7" s="41" customFormat="1" x14ac:dyDescent="0.3">
      <c r="A18" s="54"/>
      <c r="B18" s="54" t="s">
        <v>83</v>
      </c>
      <c r="C18" s="58">
        <f>C8*1.22</f>
        <v>20.13</v>
      </c>
      <c r="D18" s="59">
        <v>32</v>
      </c>
      <c r="E18" s="59">
        <f t="shared" si="3"/>
        <v>11.870000000000001</v>
      </c>
      <c r="F18" s="60">
        <f t="shared" si="4"/>
        <v>0.37093750000000003</v>
      </c>
    </row>
    <row r="19" spans="1:7" s="41" customFormat="1" x14ac:dyDescent="0.3">
      <c r="A19" s="54" t="s">
        <v>84</v>
      </c>
      <c r="B19" s="54" t="s">
        <v>85</v>
      </c>
      <c r="C19" s="58">
        <f>+C9*1.22</f>
        <v>42.699999999999996</v>
      </c>
      <c r="D19" s="59">
        <v>60</v>
      </c>
      <c r="E19" s="59">
        <f t="shared" si="3"/>
        <v>17.300000000000004</v>
      </c>
      <c r="F19" s="60">
        <f t="shared" si="4"/>
        <v>0.28833333333333339</v>
      </c>
    </row>
    <row r="20" spans="1:7" s="41" customFormat="1" x14ac:dyDescent="0.3">
      <c r="A20" s="54" t="s">
        <v>86</v>
      </c>
      <c r="B20" s="54" t="s">
        <v>87</v>
      </c>
      <c r="C20" s="58">
        <f>+C10*1.22</f>
        <v>3.05</v>
      </c>
      <c r="D20" s="59">
        <f>D10*1.22</f>
        <v>5.9</v>
      </c>
      <c r="E20" s="59">
        <f t="shared" si="3"/>
        <v>2.8500000000000005</v>
      </c>
      <c r="F20" s="60">
        <f t="shared" si="4"/>
        <v>0.48305084745762716</v>
      </c>
      <c r="G20" s="61"/>
    </row>
    <row r="21" spans="1:7" x14ac:dyDescent="0.3">
      <c r="A21" s="54"/>
      <c r="B21" s="54" t="s">
        <v>88</v>
      </c>
      <c r="C21" s="58">
        <f>+C11*1.22</f>
        <v>3.05</v>
      </c>
      <c r="D21" s="59">
        <f>D11*1.22</f>
        <v>5.9</v>
      </c>
      <c r="E21" s="59">
        <f t="shared" si="3"/>
        <v>2.8500000000000005</v>
      </c>
      <c r="F21" s="60">
        <f t="shared" si="4"/>
        <v>0.48305084745762716</v>
      </c>
    </row>
  </sheetData>
  <mergeCells count="4">
    <mergeCell ref="B1:F1"/>
    <mergeCell ref="B2:F2"/>
    <mergeCell ref="C3:E3"/>
    <mergeCell ref="C13:E13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workbookViewId="0"/>
  </sheetViews>
  <sheetFormatPr defaultRowHeight="14.4" x14ac:dyDescent="0.3"/>
  <cols>
    <col min="1" max="1" width="8.88671875" customWidth="1"/>
    <col min="2" max="2" width="36" style="78" bestFit="1" customWidth="1"/>
    <col min="3" max="3" width="9.44140625" customWidth="1"/>
    <col min="4" max="4" width="17.21875" bestFit="1" customWidth="1"/>
    <col min="5" max="6" width="18.21875" customWidth="1"/>
    <col min="7" max="11" width="9.44140625" customWidth="1"/>
    <col min="12" max="12" width="8.88671875" customWidth="1"/>
  </cols>
  <sheetData>
    <row r="1" spans="1:10" ht="6" customHeight="1" x14ac:dyDescent="0.3">
      <c r="A1" s="41"/>
      <c r="B1" s="67"/>
      <c r="C1" s="41"/>
      <c r="D1" s="41"/>
      <c r="E1" s="41"/>
      <c r="F1" s="41"/>
      <c r="G1" s="41"/>
      <c r="H1" s="41"/>
      <c r="I1" s="41"/>
      <c r="J1" s="41"/>
    </row>
    <row r="2" spans="1:10" x14ac:dyDescent="0.3">
      <c r="A2" s="41"/>
      <c r="B2" s="421" t="s">
        <v>90</v>
      </c>
      <c r="C2" s="421"/>
      <c r="D2" s="421"/>
      <c r="E2" s="421"/>
      <c r="F2" s="421"/>
      <c r="G2" s="421"/>
      <c r="H2" s="421"/>
      <c r="I2" s="41"/>
      <c r="J2" s="41"/>
    </row>
    <row r="3" spans="1:10" x14ac:dyDescent="0.3">
      <c r="A3" s="41"/>
      <c r="B3" s="421"/>
      <c r="C3" s="421"/>
      <c r="D3" s="421"/>
      <c r="E3" s="421"/>
      <c r="F3" s="421"/>
      <c r="G3" s="421"/>
      <c r="H3" s="421"/>
      <c r="I3" s="41"/>
      <c r="J3" s="41"/>
    </row>
    <row r="4" spans="1:10" x14ac:dyDescent="0.3">
      <c r="A4" s="41"/>
      <c r="B4" s="68" t="str">
        <f>+'Modulo_D''Ordine_AI26'!D3</f>
        <v>Ragione Sociale</v>
      </c>
      <c r="C4" s="418">
        <f>+'Modulo_D''Ordine_AI26'!E3</f>
        <v>0</v>
      </c>
      <c r="D4" s="418"/>
      <c r="E4" s="418"/>
      <c r="F4" s="418"/>
      <c r="G4" s="418"/>
      <c r="H4" s="418"/>
      <c r="I4" s="41"/>
      <c r="J4" s="41"/>
    </row>
    <row r="5" spans="1:10" x14ac:dyDescent="0.3">
      <c r="A5" s="41"/>
      <c r="B5" s="68" t="str">
        <f>+'Modulo_D''Ordine_AI26'!D4</f>
        <v>Indirizzo Fatturazione</v>
      </c>
      <c r="C5" s="418">
        <f>+'Modulo_D''Ordine_AI26'!E4</f>
        <v>0</v>
      </c>
      <c r="D5" s="418"/>
      <c r="E5" s="418"/>
      <c r="F5" s="418"/>
      <c r="G5" s="418"/>
      <c r="H5" s="418"/>
      <c r="I5" s="41"/>
      <c r="J5" s="41"/>
    </row>
    <row r="6" spans="1:10" x14ac:dyDescent="0.3">
      <c r="A6" s="41"/>
      <c r="B6" s="68" t="str">
        <f>+'Modulo_D''Ordine_AI26'!D5</f>
        <v>Partita Iva</v>
      </c>
      <c r="C6" s="418">
        <f>+'Modulo_D''Ordine_AI26'!E5</f>
        <v>0</v>
      </c>
      <c r="D6" s="418"/>
      <c r="E6" s="418"/>
      <c r="F6" s="418"/>
      <c r="G6" s="418"/>
      <c r="H6" s="418"/>
      <c r="I6" s="41"/>
      <c r="J6" s="41"/>
    </row>
    <row r="7" spans="1:10" x14ac:dyDescent="0.3">
      <c r="A7" s="41"/>
      <c r="B7" s="68" t="str">
        <f>+'Modulo_D''Ordine_AI26'!D6</f>
        <v>Codice Univoco</v>
      </c>
      <c r="C7" s="418">
        <f>+'Modulo_D''Ordine_AI26'!E6</f>
        <v>0</v>
      </c>
      <c r="D7" s="418"/>
      <c r="E7" s="418"/>
      <c r="F7" s="418"/>
      <c r="G7" s="418"/>
      <c r="H7" s="418"/>
      <c r="I7" s="41"/>
      <c r="J7" s="41"/>
    </row>
    <row r="8" spans="1:10" x14ac:dyDescent="0.3">
      <c r="A8" s="41"/>
      <c r="B8" s="68" t="str">
        <f>+'Modulo_D''Ordine_AI26'!D7</f>
        <v>Destinazione Merce e orari</v>
      </c>
      <c r="C8" s="418">
        <f>+'Modulo_D''Ordine_AI26'!E7</f>
        <v>0</v>
      </c>
      <c r="D8" s="418"/>
      <c r="E8" s="418"/>
      <c r="F8" s="418"/>
      <c r="G8" s="418"/>
      <c r="H8" s="418"/>
      <c r="I8" s="41"/>
      <c r="J8" s="41"/>
    </row>
    <row r="9" spans="1:10" x14ac:dyDescent="0.3">
      <c r="A9" s="41"/>
      <c r="B9" s="68">
        <f>+'Modulo_D''Ordine_AI26'!I7</f>
        <v>0</v>
      </c>
      <c r="C9" s="418">
        <f>+'Modulo_D''Ordine_AI26'!J7</f>
        <v>0</v>
      </c>
      <c r="D9" s="418"/>
      <c r="E9" s="418"/>
      <c r="F9" s="418"/>
      <c r="G9" s="418"/>
      <c r="H9" s="418"/>
      <c r="I9" s="41"/>
      <c r="J9" s="41"/>
    </row>
    <row r="10" spans="1:10" ht="6" customHeight="1" x14ac:dyDescent="0.3">
      <c r="A10" s="41"/>
      <c r="B10" s="67"/>
      <c r="C10" s="41"/>
      <c r="D10" s="41"/>
      <c r="E10" s="41"/>
      <c r="F10" s="41"/>
      <c r="G10" s="41"/>
      <c r="H10" s="41"/>
      <c r="I10" s="41"/>
      <c r="J10" s="41"/>
    </row>
    <row r="11" spans="1:10" s="3" customFormat="1" ht="30.75" customHeight="1" x14ac:dyDescent="0.3">
      <c r="A11" s="40"/>
      <c r="B11" s="40"/>
      <c r="C11" s="64" t="s">
        <v>91</v>
      </c>
      <c r="D11" s="69" t="s">
        <v>92</v>
      </c>
      <c r="E11" s="69" t="s">
        <v>93</v>
      </c>
      <c r="F11" s="69" t="s">
        <v>94</v>
      </c>
      <c r="G11" s="419" t="s">
        <v>95</v>
      </c>
      <c r="H11" s="419"/>
      <c r="I11" s="40"/>
      <c r="J11" s="40"/>
    </row>
    <row r="12" spans="1:10" ht="14.4" customHeight="1" x14ac:dyDescent="0.3">
      <c r="A12" s="41"/>
      <c r="B12" s="54" t="s">
        <v>80</v>
      </c>
      <c r="C12" s="70" t="e">
        <f>#REF!</f>
        <v>#REF!</v>
      </c>
      <c r="D12" s="71">
        <f>PVP_MARGINE!C5</f>
        <v>9.6</v>
      </c>
      <c r="E12" s="72" t="e">
        <f t="shared" ref="E12:E18" si="0">D12*C12</f>
        <v>#REF!</v>
      </c>
      <c r="F12" s="73" t="e">
        <f t="shared" ref="F12:F18" si="1">+E12*0.22</f>
        <v>#REF!</v>
      </c>
      <c r="G12" s="420" t="e">
        <f>SUM(E12:E17)</f>
        <v>#REF!</v>
      </c>
      <c r="H12" s="420"/>
      <c r="I12" s="41"/>
      <c r="J12" s="41"/>
    </row>
    <row r="13" spans="1:10" ht="14.4" customHeight="1" x14ac:dyDescent="0.3">
      <c r="A13" s="41"/>
      <c r="B13" s="54" t="s">
        <v>81</v>
      </c>
      <c r="C13" s="70" t="e">
        <f>#REF!</f>
        <v>#REF!</v>
      </c>
      <c r="D13" s="71">
        <f>PVP_MARGINE!C6</f>
        <v>12.6</v>
      </c>
      <c r="E13" s="72" t="e">
        <f t="shared" si="0"/>
        <v>#REF!</v>
      </c>
      <c r="F13" s="73" t="e">
        <f t="shared" si="1"/>
        <v>#REF!</v>
      </c>
      <c r="G13" s="420"/>
      <c r="H13" s="420"/>
      <c r="I13" s="41"/>
      <c r="J13" s="41"/>
    </row>
    <row r="14" spans="1:10" ht="14.4" customHeight="1" x14ac:dyDescent="0.3">
      <c r="A14" s="41"/>
      <c r="B14" s="54" t="s">
        <v>82</v>
      </c>
      <c r="C14" s="70" t="e">
        <f>#REF!</f>
        <v>#REF!</v>
      </c>
      <c r="D14" s="71">
        <f>PVP_MARGINE!C7</f>
        <v>16.5</v>
      </c>
      <c r="E14" s="72" t="e">
        <f t="shared" si="0"/>
        <v>#REF!</v>
      </c>
      <c r="F14" s="73" t="e">
        <f t="shared" si="1"/>
        <v>#REF!</v>
      </c>
      <c r="G14" s="420"/>
      <c r="H14" s="420"/>
      <c r="I14" s="41"/>
      <c r="J14" s="41"/>
    </row>
    <row r="15" spans="1:10" ht="14.4" customHeight="1" x14ac:dyDescent="0.3">
      <c r="A15" s="41"/>
      <c r="B15" s="54" t="s">
        <v>83</v>
      </c>
      <c r="C15" s="70" t="e">
        <f>#REF!</f>
        <v>#REF!</v>
      </c>
      <c r="D15" s="71">
        <f>PVP_MARGINE!C8</f>
        <v>16.5</v>
      </c>
      <c r="E15" s="72" t="e">
        <f t="shared" si="0"/>
        <v>#REF!</v>
      </c>
      <c r="F15" s="73" t="e">
        <f t="shared" si="1"/>
        <v>#REF!</v>
      </c>
      <c r="G15" s="420"/>
      <c r="H15" s="420"/>
      <c r="I15" s="41"/>
      <c r="J15" s="41"/>
    </row>
    <row r="16" spans="1:10" ht="14.4" customHeight="1" x14ac:dyDescent="0.3">
      <c r="A16" s="41"/>
      <c r="B16" s="54" t="s">
        <v>85</v>
      </c>
      <c r="C16" s="70" t="e">
        <f>#REF!</f>
        <v>#REF!</v>
      </c>
      <c r="D16" s="71">
        <f>PVP_MARGINE!C9</f>
        <v>35</v>
      </c>
      <c r="E16" s="72" t="e">
        <f t="shared" si="0"/>
        <v>#REF!</v>
      </c>
      <c r="F16" s="73" t="e">
        <f t="shared" si="1"/>
        <v>#REF!</v>
      </c>
      <c r="G16" s="420"/>
      <c r="H16" s="420"/>
      <c r="I16" s="41"/>
      <c r="J16" s="41"/>
    </row>
    <row r="17" spans="1:10" x14ac:dyDescent="0.3">
      <c r="A17" s="41"/>
      <c r="B17" s="54" t="s">
        <v>87</v>
      </c>
      <c r="C17" s="70" t="e">
        <f>#REF!</f>
        <v>#REF!</v>
      </c>
      <c r="D17" s="71">
        <f>PVP_MARGINE!C10</f>
        <v>2.5</v>
      </c>
      <c r="E17" s="72" t="e">
        <f t="shared" si="0"/>
        <v>#REF!</v>
      </c>
      <c r="F17" s="73" t="e">
        <f t="shared" si="1"/>
        <v>#REF!</v>
      </c>
      <c r="G17" s="420"/>
      <c r="H17" s="420"/>
      <c r="I17" s="41"/>
      <c r="J17" s="41"/>
    </row>
    <row r="18" spans="1:10" ht="21" customHeight="1" x14ac:dyDescent="0.3">
      <c r="A18" s="41"/>
      <c r="B18" s="54" t="s">
        <v>88</v>
      </c>
      <c r="C18" s="70" t="e">
        <f>#REF!</f>
        <v>#REF!</v>
      </c>
      <c r="D18" s="71">
        <f>PVP_MARGINE!C11</f>
        <v>2.5</v>
      </c>
      <c r="E18" s="72" t="e">
        <f t="shared" si="0"/>
        <v>#REF!</v>
      </c>
      <c r="F18" s="73" t="e">
        <f t="shared" si="1"/>
        <v>#REF!</v>
      </c>
      <c r="G18" s="420"/>
      <c r="H18" s="420"/>
      <c r="I18" s="41"/>
      <c r="J18" s="41"/>
    </row>
    <row r="19" spans="1:10" ht="6" customHeight="1" x14ac:dyDescent="0.3">
      <c r="A19" s="41"/>
      <c r="B19" s="67"/>
      <c r="C19" s="41"/>
      <c r="D19" s="41"/>
      <c r="E19" s="41"/>
      <c r="F19" s="41"/>
      <c r="G19" s="41"/>
      <c r="H19" s="41"/>
      <c r="I19" s="41"/>
      <c r="J19" s="41"/>
    </row>
    <row r="20" spans="1:10" ht="18" x14ac:dyDescent="0.35">
      <c r="A20" s="41"/>
      <c r="B20" s="67"/>
      <c r="C20" s="74" t="e">
        <f>SUM(C12:C17)</f>
        <v>#REF!</v>
      </c>
      <c r="D20" s="75"/>
      <c r="E20" s="76" t="e">
        <f>SUM(E12:E17)</f>
        <v>#REF!</v>
      </c>
      <c r="F20" s="77" t="e">
        <f>SUM(F12:F17)</f>
        <v>#REF!</v>
      </c>
      <c r="G20" s="41"/>
      <c r="H20" s="41"/>
      <c r="I20" s="41"/>
      <c r="J20" s="41"/>
    </row>
    <row r="21" spans="1:10" ht="6" customHeight="1" x14ac:dyDescent="0.3"/>
    <row r="23" spans="1:10" x14ac:dyDescent="0.3">
      <c r="C23" s="79"/>
      <c r="D23" s="79"/>
      <c r="E23" s="79"/>
      <c r="F23" s="79"/>
      <c r="G23" s="79"/>
      <c r="H23" s="79"/>
    </row>
  </sheetData>
  <mergeCells count="9">
    <mergeCell ref="C9:H9"/>
    <mergeCell ref="G11:H11"/>
    <mergeCell ref="G12:H18"/>
    <mergeCell ref="B2:H3"/>
    <mergeCell ref="C4:H4"/>
    <mergeCell ref="C5:H5"/>
    <mergeCell ref="C6:H6"/>
    <mergeCell ref="C7:H7"/>
    <mergeCell ref="C8:H8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Modulo_D'Ordine_AI26</vt:lpstr>
      <vt:lpstr>Ordine_|_DDT</vt:lpstr>
      <vt:lpstr>PVP_MARGINE</vt:lpstr>
      <vt:lpstr>Dati_per_Fattura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Davide Fraccavento</dc:creator>
  <dc:description/>
  <cp:lastModifiedBy>ALESSIA</cp:lastModifiedBy>
  <cp:lastPrinted>2025-07-17T09:41:20Z</cp:lastPrinted>
  <dcterms:created xsi:type="dcterms:W3CDTF">2023-05-28T10:02:41Z</dcterms:created>
  <dcterms:modified xsi:type="dcterms:W3CDTF">2026-09-09T09:40:59Z</dcterms:modified>
</cp:coreProperties>
</file>